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defaultThemeVersion="166925"/>
  <mc:AlternateContent xmlns:mc="http://schemas.openxmlformats.org/markup-compatibility/2006">
    <mc:Choice Requires="x15">
      <x15ac:absPath xmlns:x15ac="http://schemas.microsoft.com/office/spreadsheetml/2010/11/ac" url="S:\MIPS-Research\31820-GRA\MEGA-MAC\7. STREAM 1\Indicators for NSW TAG website\Indicator suite downloaded from NSW TAG website\"/>
    </mc:Choice>
  </mc:AlternateContent>
  <xr:revisionPtr revIDLastSave="0" documentId="8_{EABA59D8-A85F-4B66-8943-5557B45D9A4B}" xr6:coauthVersionLast="36" xr6:coauthVersionMax="36" xr10:uidLastSave="{00000000-0000-0000-0000-000000000000}"/>
  <bookViews>
    <workbookView xWindow="0" yWindow="0" windowWidth="23040" windowHeight="10380" xr2:uid="{C38BC879-E653-4938-929B-5B9DD6A7D086}"/>
  </bookViews>
  <sheets>
    <sheet name="Data" sheetId="1" r:id="rId1"/>
    <sheet name="Summary" sheetId="2" r:id="rId2"/>
    <sheet name="Reference" sheetId="4" state="veryHidden" r:id="rId3"/>
  </sheets>
  <definedNames>
    <definedName name="avg_PPGs">Reference!$C$53</definedName>
    <definedName name="GrandTotal_YesNA">Reference!$L$25</definedName>
    <definedName name="Last_Audit_Date">Reference!#REF!</definedName>
    <definedName name="Mandatory_Question_Qty">Reference!$B$11</definedName>
    <definedName name="Mean_Overall_percent_yesNA">Reference!$N$27</definedName>
    <definedName name="Number_of_answered_rows">Reference!$O$26</definedName>
    <definedName name="partA_Q1Y1">Data!#REF!,Data!#REF!,Data!#REF!,Data!#REF!,Data!#REF!,Data!#REF!,Data!#REF!,Data!#REF!,Data!#REF!,Data!#REF!</definedName>
    <definedName name="partA_Q1Y2">Data!#REF!,Data!#REF!,Data!#REF!,Data!#REF!,Data!#REF!,Data!#REF!,Data!#REF!,Data!#REF!,Data!#REF!,Data!#REF!</definedName>
    <definedName name="partA_Q2Y1">Data!#REF!,Data!#REF!,Data!#REF!,Data!#REF!,Data!#REF!,Data!#REF!,Data!#REF!,Data!#REF!,Data!#REF!,Data!#REF!</definedName>
    <definedName name="partA_Q2Y2">Data!#REF!,Data!#REF!,Data!#REF!,Data!#REF!,Data!#REF!,Data!#REF!,Data!#REF!,Data!#REF!,Data!#REF!,Data!#REF!</definedName>
    <definedName name="partA_Q3Y1">Data!#REF!,Data!#REF!,Data!#REF!,Data!#REF!,Data!#REF!,Data!#REF!,Data!#REF!,Data!#REF!,Data!#REF!,Data!#REF!</definedName>
    <definedName name="partA_Q3Y2">Data!#REF!,Data!#REF!,Data!#REF!,Data!#REF!,Data!#REF!,Data!#REF!,Data!#REF!,Data!#REF!,Data!#REF!,Data!#REF!</definedName>
    <definedName name="partA_Q4Y1">Data!#REF!,Data!#REF!,Data!#REF!,Data!#REF!,Data!#REF!,Data!#REF!,Data!#REF!,Data!#REF!,Data!#REF!,Data!#REF!</definedName>
    <definedName name="partA_Q4Y2">Data!#REF!,Data!#REF!,Data!#REF!,Data!#REF!,Data!#REF!,Data!#REF!,Data!#REF!,Data!#REF!,Data!#REF!,Data!#REF!</definedName>
    <definedName name="partB_Q1Y1">Data!#REF!,Data!#REF!,Data!#REF!,Data!#REF!,Data!#REF!,Data!#REF!,Data!#REF!,Data!#REF!,Data!#REF!,Data!#REF!</definedName>
    <definedName name="partB_Q1Y2">Data!#REF!,Data!#REF!,Data!#REF!,Data!#REF!,Data!#REF!,Data!#REF!,Data!#REF!,Data!#REF!,Data!#REF!,Data!#REF!</definedName>
    <definedName name="partB_Q2Y1">Data!#REF!,Data!#REF!,Data!#REF!,Data!#REF!,Data!#REF!,Data!#REF!,Data!#REF!,Data!#REF!,Data!#REF!,Data!#REF!</definedName>
    <definedName name="partB_Q2Y2">Data!#REF!,Data!#REF!,Data!#REF!,Data!#REF!,Data!#REF!,Data!#REF!,Data!#REF!,Data!#REF!,Data!#REF!,Data!#REF!</definedName>
    <definedName name="partB_Q3Y1">Data!#REF!,Data!#REF!,Data!#REF!,Data!#REF!,Data!#REF!,Data!#REF!,Data!#REF!,Data!#REF!,Data!#REF!,Data!#REF!</definedName>
    <definedName name="partB_Q3Y2">Data!#REF!,Data!#REF!,Data!#REF!,Data!#REF!,Data!#REF!,Data!#REF!,Data!#REF!,Data!#REF!,Data!#REF!,Data!#REF!</definedName>
    <definedName name="partB_Q4Y1">Data!#REF!,Data!#REF!,Data!#REF!,Data!#REF!,Data!#REF!,Data!#REF!,Data!#REF!,Data!#REF!,Data!#REF!,Data!#REF!</definedName>
    <definedName name="partB_Q4Y2">Data!#REF!,Data!#REF!,Data!#REF!,Data!#REF!,Data!#REF!,Data!#REF!,Data!#REF!,Data!#REF!,Data!#REF!,Data!#REF!</definedName>
    <definedName name="Q1Y1_Questions">Data!#REF!</definedName>
    <definedName name="Q1Y2_Questions">Data!#REF!</definedName>
    <definedName name="Q2Y1_Questions">Data!#REF!</definedName>
    <definedName name="Q2Y2_Questions">Data!#REF!</definedName>
    <definedName name="Q3Y1_Questions">Data!#REF!</definedName>
    <definedName name="Q3Y2_Questions">Data!#REF!</definedName>
    <definedName name="Q4Y1_Questions">Data!#REF!</definedName>
    <definedName name="Q4Y2_Questions">Data!#REF!</definedName>
    <definedName name="RACF_Name">Reference!$E$9</definedName>
    <definedName name="RACF_Numbers">Reference!$E$10</definedName>
    <definedName name="YesNo_List">Reference!$H$8:$H$9</definedName>
    <definedName name="YesNoNA_List">Reference!$H$8:$H$10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58" i="4" l="1"/>
  <c r="N58" i="4"/>
  <c r="M59" i="4"/>
  <c r="N59" i="4"/>
  <c r="M60" i="4"/>
  <c r="N60" i="4"/>
  <c r="M61" i="4"/>
  <c r="N61" i="4"/>
  <c r="M62" i="4"/>
  <c r="N62" i="4"/>
  <c r="M63" i="4"/>
  <c r="N63" i="4"/>
  <c r="M64" i="4"/>
  <c r="N64" i="4"/>
  <c r="N57" i="4"/>
  <c r="M57" i="4"/>
  <c r="J34" i="4" l="1"/>
  <c r="I34" i="4"/>
  <c r="H34" i="4"/>
  <c r="G34" i="4"/>
  <c r="F34" i="4"/>
  <c r="E34" i="4"/>
  <c r="D34" i="4"/>
  <c r="C34" i="4"/>
  <c r="J32" i="4"/>
  <c r="I32" i="4"/>
  <c r="H32" i="4"/>
  <c r="G32" i="4"/>
  <c r="F32" i="4"/>
  <c r="E32" i="4"/>
  <c r="D32" i="4"/>
  <c r="C32" i="4"/>
  <c r="J30" i="4"/>
  <c r="I30" i="4"/>
  <c r="H30" i="4"/>
  <c r="G30" i="4"/>
  <c r="F30" i="4"/>
  <c r="E30" i="4"/>
  <c r="D30" i="4"/>
  <c r="C30" i="4"/>
  <c r="J28" i="4"/>
  <c r="I28" i="4"/>
  <c r="H28" i="4"/>
  <c r="G28" i="4"/>
  <c r="F28" i="4"/>
  <c r="E28" i="4"/>
  <c r="D28" i="4"/>
  <c r="C28" i="4"/>
  <c r="J26" i="4"/>
  <c r="I26" i="4"/>
  <c r="H26" i="4"/>
  <c r="G26" i="4"/>
  <c r="F26" i="4"/>
  <c r="E26" i="4"/>
  <c r="D26" i="4"/>
  <c r="C26" i="4"/>
  <c r="J24" i="4"/>
  <c r="I24" i="4"/>
  <c r="H24" i="4"/>
  <c r="G24" i="4"/>
  <c r="F24" i="4"/>
  <c r="E24" i="4"/>
  <c r="D24" i="4"/>
  <c r="C24" i="4"/>
  <c r="J22" i="4"/>
  <c r="I22" i="4"/>
  <c r="H22" i="4"/>
  <c r="G22" i="4"/>
  <c r="F22" i="4"/>
  <c r="E22" i="4"/>
  <c r="D22" i="4"/>
  <c r="C22" i="4"/>
  <c r="J20" i="4"/>
  <c r="I20" i="4"/>
  <c r="H20" i="4"/>
  <c r="G20" i="4"/>
  <c r="F20" i="4"/>
  <c r="E20" i="4"/>
  <c r="D20" i="4"/>
  <c r="C20" i="4"/>
  <c r="J18" i="4"/>
  <c r="I18" i="4"/>
  <c r="H18" i="4"/>
  <c r="G18" i="4"/>
  <c r="F18" i="4"/>
  <c r="E18" i="4"/>
  <c r="D18" i="4"/>
  <c r="C18" i="4"/>
  <c r="J16" i="4"/>
  <c r="I16" i="4"/>
  <c r="H16" i="4"/>
  <c r="G16" i="4"/>
  <c r="F16" i="4"/>
  <c r="E16" i="4"/>
  <c r="D16" i="4"/>
  <c r="C16" i="4"/>
  <c r="C15" i="4" l="1"/>
  <c r="C57" i="4" l="1"/>
  <c r="J31" i="4"/>
  <c r="I31" i="4"/>
  <c r="H31" i="4"/>
  <c r="G31" i="4"/>
  <c r="F31" i="4"/>
  <c r="E31" i="4"/>
  <c r="D31" i="4"/>
  <c r="C31" i="4"/>
  <c r="J29" i="4"/>
  <c r="I29" i="4"/>
  <c r="H29" i="4"/>
  <c r="G29" i="4"/>
  <c r="E29" i="4"/>
  <c r="F29" i="4"/>
  <c r="D29" i="4"/>
  <c r="C29" i="4"/>
  <c r="J27" i="4"/>
  <c r="I27" i="4"/>
  <c r="H27" i="4"/>
  <c r="G27" i="4"/>
  <c r="F27" i="4"/>
  <c r="E27" i="4"/>
  <c r="D27" i="4"/>
  <c r="C27" i="4"/>
  <c r="J33" i="4"/>
  <c r="I33" i="4"/>
  <c r="H33" i="4"/>
  <c r="G33" i="4"/>
  <c r="F33" i="4"/>
  <c r="E33" i="4"/>
  <c r="D33" i="4"/>
  <c r="C33" i="4"/>
  <c r="J25" i="4"/>
  <c r="I25" i="4"/>
  <c r="H25" i="4"/>
  <c r="G25" i="4"/>
  <c r="F25" i="4"/>
  <c r="E25" i="4"/>
  <c r="D25" i="4"/>
  <c r="C25" i="4"/>
  <c r="J23" i="4"/>
  <c r="I23" i="4"/>
  <c r="H23" i="4"/>
  <c r="G23" i="4"/>
  <c r="F23" i="4"/>
  <c r="E23" i="4"/>
  <c r="D23" i="4"/>
  <c r="C23" i="4"/>
  <c r="C21" i="4"/>
  <c r="J21" i="4"/>
  <c r="I21" i="4"/>
  <c r="H21" i="4"/>
  <c r="G21" i="4"/>
  <c r="F21" i="4"/>
  <c r="E21" i="4"/>
  <c r="D21" i="4"/>
  <c r="C19" i="4"/>
  <c r="D38" i="4"/>
  <c r="E38" i="4"/>
  <c r="F38" i="4"/>
  <c r="G38" i="4"/>
  <c r="H38" i="4"/>
  <c r="I38" i="4"/>
  <c r="J38" i="4"/>
  <c r="C38" i="4"/>
  <c r="D41" i="4"/>
  <c r="E41" i="4"/>
  <c r="F41" i="4"/>
  <c r="G41" i="4"/>
  <c r="H41" i="4"/>
  <c r="I41" i="4"/>
  <c r="J41" i="4"/>
  <c r="C41" i="4"/>
  <c r="J19" i="4"/>
  <c r="I19" i="4"/>
  <c r="H19" i="4"/>
  <c r="G19" i="4"/>
  <c r="F19" i="4"/>
  <c r="E19" i="4"/>
  <c r="D19" i="4"/>
  <c r="C17" i="4"/>
  <c r="J17" i="4"/>
  <c r="I17" i="4"/>
  <c r="H17" i="4"/>
  <c r="G17" i="4"/>
  <c r="F17" i="4"/>
  <c r="E17" i="4"/>
  <c r="D17" i="4"/>
  <c r="J36" i="4"/>
  <c r="I36" i="4"/>
  <c r="H36" i="4"/>
  <c r="G36" i="4"/>
  <c r="F36" i="4"/>
  <c r="E36" i="4"/>
  <c r="D36" i="4"/>
  <c r="C36" i="4"/>
  <c r="J39" i="4"/>
  <c r="I39" i="4"/>
  <c r="H39" i="4"/>
  <c r="G39" i="4"/>
  <c r="F39" i="4"/>
  <c r="E39" i="4"/>
  <c r="D39" i="4"/>
  <c r="C39" i="4"/>
  <c r="J15" i="4"/>
  <c r="I15" i="4"/>
  <c r="H15" i="4"/>
  <c r="G15" i="4"/>
  <c r="F15" i="4"/>
  <c r="E15" i="4"/>
  <c r="D15" i="4"/>
  <c r="H42" i="4" l="1"/>
  <c r="G42" i="4"/>
  <c r="D42" i="4"/>
  <c r="J42" i="4"/>
  <c r="I37" i="4"/>
  <c r="G37" i="4"/>
  <c r="G40" i="4"/>
  <c r="F37" i="4"/>
  <c r="E37" i="4"/>
  <c r="J37" i="4"/>
  <c r="I42" i="4"/>
  <c r="H37" i="4"/>
  <c r="F42" i="4"/>
  <c r="E42" i="4"/>
  <c r="D37" i="4"/>
  <c r="C42" i="4"/>
  <c r="C37" i="4"/>
  <c r="J40" i="4"/>
  <c r="H40" i="4"/>
  <c r="I40" i="4"/>
  <c r="F40" i="4"/>
  <c r="E40" i="4"/>
  <c r="D40" i="4"/>
  <c r="C40" i="4"/>
  <c r="E10" i="4" l="1"/>
  <c r="E9" i="4"/>
  <c r="C6" i="2" s="1"/>
  <c r="E47" i="4" l="1"/>
  <c r="F47" i="4"/>
  <c r="G47" i="4"/>
  <c r="I47" i="4"/>
  <c r="J47" i="4"/>
  <c r="C47" i="4"/>
  <c r="E44" i="4"/>
  <c r="F44" i="4"/>
  <c r="G44" i="4"/>
  <c r="I44" i="4"/>
  <c r="J44" i="4"/>
  <c r="C44" i="4"/>
  <c r="H44" i="4"/>
  <c r="H47" i="4" l="1"/>
  <c r="D44" i="4"/>
  <c r="D47" i="4"/>
  <c r="C27" i="2"/>
  <c r="C28" i="2"/>
  <c r="C29" i="2"/>
  <c r="C30" i="2"/>
  <c r="C31" i="2"/>
  <c r="C32" i="2"/>
  <c r="C33" i="2"/>
  <c r="C26" i="2"/>
  <c r="D58" i="4"/>
  <c r="E58" i="4"/>
  <c r="F58" i="4"/>
  <c r="G58" i="4"/>
  <c r="H58" i="4"/>
  <c r="I58" i="4"/>
  <c r="J58" i="4"/>
  <c r="C59" i="4"/>
  <c r="D59" i="4"/>
  <c r="E59" i="4"/>
  <c r="J59" i="4"/>
  <c r="C60" i="4"/>
  <c r="F60" i="4"/>
  <c r="G60" i="4"/>
  <c r="H60" i="4"/>
  <c r="I60" i="4"/>
  <c r="D61" i="4"/>
  <c r="E61" i="4"/>
  <c r="F61" i="4"/>
  <c r="G61" i="4"/>
  <c r="H61" i="4"/>
  <c r="I61" i="4"/>
  <c r="J61" i="4"/>
  <c r="C62" i="4"/>
  <c r="D62" i="4"/>
  <c r="E62" i="4"/>
  <c r="J62" i="4"/>
  <c r="C63" i="4"/>
  <c r="D63" i="4"/>
  <c r="F63" i="4"/>
  <c r="G63" i="4"/>
  <c r="H63" i="4"/>
  <c r="I63" i="4"/>
  <c r="D64" i="4"/>
  <c r="E64" i="4"/>
  <c r="F64" i="4"/>
  <c r="G64" i="4"/>
  <c r="H64" i="4"/>
  <c r="I64" i="4"/>
  <c r="J64" i="4"/>
  <c r="C65" i="4"/>
  <c r="J65" i="4"/>
  <c r="F66" i="4"/>
  <c r="G66" i="4"/>
  <c r="F46" i="4" l="1"/>
  <c r="J45" i="4"/>
  <c r="J49" i="4" s="1"/>
  <c r="J46" i="4"/>
  <c r="I46" i="4"/>
  <c r="H46" i="4"/>
  <c r="G46" i="4"/>
  <c r="D66" i="4"/>
  <c r="D46" i="4"/>
  <c r="C66" i="4"/>
  <c r="C46" i="4"/>
  <c r="E65" i="4"/>
  <c r="E46" i="4"/>
  <c r="H49" i="4"/>
  <c r="G57" i="4"/>
  <c r="G45" i="4"/>
  <c r="G49" i="4" s="1"/>
  <c r="C45" i="4"/>
  <c r="C49" i="4" s="1"/>
  <c r="I57" i="4"/>
  <c r="I45" i="4"/>
  <c r="I49" i="4" s="1"/>
  <c r="F57" i="4"/>
  <c r="F45" i="4"/>
  <c r="F49" i="4" s="1"/>
  <c r="E57" i="4"/>
  <c r="E45" i="4"/>
  <c r="E49" i="4" s="1"/>
  <c r="H45" i="4"/>
  <c r="D45" i="4"/>
  <c r="D49" i="4" s="1"/>
  <c r="C51" i="4"/>
  <c r="I51" i="4"/>
  <c r="H51" i="4"/>
  <c r="E51" i="4"/>
  <c r="D51" i="4"/>
  <c r="J51" i="4"/>
  <c r="G52" i="4"/>
  <c r="G51" i="4"/>
  <c r="J52" i="4"/>
  <c r="F51" i="4"/>
  <c r="J48" i="4"/>
  <c r="H66" i="4"/>
  <c r="J57" i="4"/>
  <c r="E66" i="4"/>
  <c r="E63" i="4"/>
  <c r="E60" i="4"/>
  <c r="D60" i="4"/>
  <c r="H43" i="4"/>
  <c r="H50" i="4" s="1"/>
  <c r="H57" i="4"/>
  <c r="I52" i="4"/>
  <c r="I66" i="4"/>
  <c r="H65" i="4"/>
  <c r="D57" i="4"/>
  <c r="G62" i="4"/>
  <c r="C58" i="4"/>
  <c r="H52" i="4"/>
  <c r="I65" i="4"/>
  <c r="I62" i="4"/>
  <c r="I59" i="4"/>
  <c r="H62" i="4"/>
  <c r="H59" i="4"/>
  <c r="G65" i="4"/>
  <c r="C64" i="4"/>
  <c r="C61" i="4"/>
  <c r="G59" i="4"/>
  <c r="J66" i="4"/>
  <c r="F65" i="4"/>
  <c r="J63" i="4"/>
  <c r="F62" i="4"/>
  <c r="J60" i="4"/>
  <c r="F59" i="4"/>
  <c r="F52" i="4"/>
  <c r="D65" i="4"/>
  <c r="E52" i="4"/>
  <c r="C52" i="4"/>
  <c r="I43" i="4"/>
  <c r="I50" i="4" s="1"/>
  <c r="F43" i="4"/>
  <c r="F48" i="4" s="1"/>
  <c r="G43" i="4"/>
  <c r="G48" i="4" s="1"/>
  <c r="E43" i="4"/>
  <c r="C16" i="2" s="1"/>
  <c r="D16" i="2" s="1"/>
  <c r="D43" i="4"/>
  <c r="D48" i="4" s="1"/>
  <c r="C43" i="4"/>
  <c r="C48" i="4" s="1"/>
  <c r="J43" i="4"/>
  <c r="C21" i="2" s="1"/>
  <c r="D21" i="2" s="1"/>
  <c r="D30" i="2" l="1"/>
  <c r="G67" i="4"/>
  <c r="D31" i="2"/>
  <c r="H67" i="4"/>
  <c r="D32" i="2"/>
  <c r="I67" i="4"/>
  <c r="D33" i="2"/>
  <c r="J67" i="4"/>
  <c r="D29" i="2"/>
  <c r="F67" i="4"/>
  <c r="D28" i="2"/>
  <c r="E67" i="4"/>
  <c r="D27" i="2"/>
  <c r="D67" i="4"/>
  <c r="D69" i="4" s="1"/>
  <c r="D26" i="2"/>
  <c r="C67" i="4"/>
  <c r="C17" i="2"/>
  <c r="D17" i="2" s="1"/>
  <c r="J50" i="4"/>
  <c r="G50" i="4"/>
  <c r="C18" i="2"/>
  <c r="D18" i="2" s="1"/>
  <c r="F50" i="4"/>
  <c r="I48" i="4"/>
  <c r="H48" i="4"/>
  <c r="E48" i="4"/>
  <c r="C50" i="4"/>
  <c r="D50" i="4"/>
  <c r="C20" i="2"/>
  <c r="D20" i="2" s="1"/>
  <c r="C19" i="2"/>
  <c r="D19" i="2" s="1"/>
  <c r="E50" i="4"/>
  <c r="C14" i="2"/>
  <c r="D14" i="2" s="1"/>
  <c r="D52" i="4"/>
  <c r="C15" i="2"/>
  <c r="D15" i="2" s="1"/>
  <c r="C69" i="4" l="1"/>
  <c r="C68" i="4"/>
  <c r="E14" i="2" s="1"/>
  <c r="F68" i="4"/>
  <c r="E17" i="2" s="1"/>
  <c r="F69" i="4"/>
  <c r="G68" i="4"/>
  <c r="E18" i="2" s="1"/>
  <c r="G69" i="4"/>
  <c r="J68" i="4"/>
  <c r="E21" i="2" s="1"/>
  <c r="J69" i="4"/>
  <c r="I68" i="4"/>
  <c r="E20" i="2" s="1"/>
  <c r="I69" i="4"/>
  <c r="H68" i="4"/>
  <c r="E19" i="2" s="1"/>
  <c r="H69" i="4"/>
  <c r="E68" i="4"/>
  <c r="E16" i="2" s="1"/>
  <c r="E69" i="4"/>
  <c r="D68" i="4"/>
  <c r="E15" i="2" s="1"/>
  <c r="C53" i="4"/>
  <c r="C5" i="2" l="1" a="1"/>
  <c r="C5" i="2" s="1"/>
  <c r="B9" i="2" a="1"/>
  <c r="B9" i="2"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<sst xmlns="http://schemas.openxmlformats.org/spreadsheetml/2006/main" count="234" uniqueCount="157">
  <si>
    <t>Hospital name:</t>
  </si>
  <si>
    <t>Reference sheet</t>
  </si>
  <si>
    <t>The reference sheet should only be edited by an authorised IT consulant or executive members of NSW TAG. Inadvertent changes can have impact across the entire workbook.</t>
  </si>
  <si>
    <t>This sheet contains the common variable areas within each tool to allow for rapid development and alteration.</t>
  </si>
  <si>
    <t>It contains information regarding formula derivation and effects.</t>
  </si>
  <si>
    <t>Common variables</t>
  </si>
  <si>
    <t>Derived information</t>
  </si>
  <si>
    <t>YesNo List</t>
  </si>
  <si>
    <t>Yes</t>
  </si>
  <si>
    <t>Indicator number:</t>
  </si>
  <si>
    <t>No</t>
  </si>
  <si>
    <t>Indicator name:</t>
  </si>
  <si>
    <t>[N/A]</t>
  </si>
  <si>
    <t>MEGA-MAC</t>
  </si>
  <si>
    <t>Responses</t>
  </si>
  <si>
    <t xml:space="preserve">Possible responses 
to Statements </t>
  </si>
  <si>
    <t>Date of latest audit:</t>
  </si>
  <si>
    <t>Question</t>
  </si>
  <si>
    <t>Question Response No.</t>
  </si>
  <si>
    <t>Total Blank Cells</t>
  </si>
  <si>
    <t>Total Not Blank</t>
  </si>
  <si>
    <t>Number of residents:</t>
  </si>
  <si>
    <t>Counts of Yes or N/A</t>
  </si>
  <si>
    <t>Number of Mandatory Questions for indicator</t>
  </si>
  <si>
    <t>Mean No. Days between meetings (where applicable)</t>
  </si>
  <si>
    <t>The RACF has a PPG regarding the collection and review of feedback from the resident, carers, family and/or substitute decision-makers regarding medicine use</t>
  </si>
  <si>
    <t>This PPG is current</t>
  </si>
  <si>
    <t>1a</t>
  </si>
  <si>
    <t>1b</t>
  </si>
  <si>
    <t xml:space="preserve"> The RACF has a PPG regarding the provision of written medicines-related information to the resident, their carers, family and/or substitute decision-makers as part of any clinical consultation</t>
  </si>
  <si>
    <t xml:space="preserve"> Yes, No
If No, go to 3a</t>
  </si>
  <si>
    <t>2a</t>
  </si>
  <si>
    <t>2b</t>
  </si>
  <si>
    <t>3a</t>
  </si>
  <si>
    <t>3b</t>
  </si>
  <si>
    <t>4a</t>
  </si>
  <si>
    <t>4b</t>
  </si>
  <si>
    <t>5a</t>
  </si>
  <si>
    <t>5b</t>
  </si>
  <si>
    <t>6a</t>
  </si>
  <si>
    <t>6b</t>
  </si>
  <si>
    <t>7a</t>
  </si>
  <si>
    <t>7b</t>
  </si>
  <si>
    <t>8a</t>
  </si>
  <si>
    <t>8b</t>
  </si>
  <si>
    <t>9a</t>
  </si>
  <si>
    <t>9b</t>
  </si>
  <si>
    <t>10a</t>
  </si>
  <si>
    <t>The RACF has a PPG regarding residents’ use of complementary and self-selected non-prescription medicines</t>
  </si>
  <si>
    <t>The RACF has a PPG regarding the list of approved non-prescription nurse-initiated medications</t>
  </si>
  <si>
    <t>The RACF has a PPG regarding the documentation of medication incidents and management of potential or actual harm arising from the medication incidents</t>
  </si>
  <si>
    <t>The RACF has a PPG about obtaining a best possible medication history (BPMH)</t>
  </si>
  <si>
    <t>The RACF has a PPG about how and where to document recommendations and actions resulting from comprehensive medication management reviews by pharmacists e.g. RMMRs</t>
  </si>
  <si>
    <t xml:space="preserve">The RACF has a PPG regarding the continuity of medicines supply for all residents; </t>
  </si>
  <si>
    <t>The RACF has a PPG regarding the appropriate storage of all medications requiring refrigeration</t>
  </si>
  <si>
    <t>The RACF has a PPG regarding the appropriate storage of all Schedule Eight (S8) medications;</t>
  </si>
  <si>
    <t xml:space="preserve"> Yes, No
If No, go to 4a</t>
  </si>
  <si>
    <t xml:space="preserve"> Yes, No
If No, go to 5a</t>
  </si>
  <si>
    <t xml:space="preserve"> Yes, No
If No, go to 6a</t>
  </si>
  <si>
    <t xml:space="preserve"> Yes, No
If No, go to 7a</t>
  </si>
  <si>
    <t xml:space="preserve"> Yes, No
If No, go to 8a</t>
  </si>
  <si>
    <t xml:space="preserve"> Yes, No
If No, go to 9a</t>
  </si>
  <si>
    <t xml:space="preserve"> Yes, No
If No, go to 10a</t>
  </si>
  <si>
    <t xml:space="preserve"> Yes, No
If No, audit is complete</t>
  </si>
  <si>
    <t>Number of Unavailable PPGs</t>
  </si>
  <si>
    <t>Percentage of recommended and current RACF policies, procedures and guidelines</t>
  </si>
  <si>
    <t>10b</t>
  </si>
  <si>
    <t>Freetext</t>
  </si>
  <si>
    <t>Date entered</t>
  </si>
  <si>
    <t>Is date present?</t>
  </si>
  <si>
    <t>Total Yes Overall</t>
  </si>
  <si>
    <t>% Part A Yes</t>
  </si>
  <si>
    <t>% Part B Yes or N/A</t>
  </si>
  <si>
    <t>Total Number Yes for part a in Questions (1a, 2a etc.)</t>
  </si>
  <si>
    <t>Total Number Yes or N/A for part b in Questions (1b, 2b etc.)</t>
  </si>
  <si>
    <t>%Total Yes Overall</t>
  </si>
  <si>
    <t>Total Part A blank</t>
  </si>
  <si>
    <t>Total Part B blank</t>
  </si>
  <si>
    <t>Mean % of Current and available PPGs</t>
  </si>
  <si>
    <t>All Q1 Yes</t>
  </si>
  <si>
    <t>All Q2 Yes</t>
  </si>
  <si>
    <t>All Q3 Yes</t>
  </si>
  <si>
    <t>All Q4 Yes</t>
  </si>
  <si>
    <t>All Q5 Yes</t>
  </si>
  <si>
    <t>All Q6 Yes</t>
  </si>
  <si>
    <t>All Q7 Yes</t>
  </si>
  <si>
    <t>All Q8 Yes</t>
  </si>
  <si>
    <t>All Q9 Yes</t>
  </si>
  <si>
    <t>All Q10 Yes</t>
  </si>
  <si>
    <t>Total Number Yes for part B in Questions (1b, 2b etc.)</t>
  </si>
  <si>
    <t>% of confirmed Available Policies that are up to Date</t>
  </si>
  <si>
    <r>
      <t xml:space="preserve">Statements
</t>
    </r>
    <r>
      <rPr>
        <b/>
        <i/>
        <sz val="12"/>
        <color theme="0"/>
        <rFont val="Arial"/>
        <family val="2"/>
      </rPr>
      <t>*PPG= Policy, Procedure or Guideline</t>
    </r>
  </si>
  <si>
    <t>Quarter 8</t>
  </si>
  <si>
    <t>Quarter 7</t>
  </si>
  <si>
    <t xml:space="preserve"> Quarter 2 (April – June 2024)</t>
  </si>
  <si>
    <t xml:space="preserve"> Quarter 3 (July – Sept 2024)</t>
  </si>
  <si>
    <t xml:space="preserve"> Quarter 6 (April – June 2025)</t>
  </si>
  <si>
    <t xml:space="preserve"> Quarter 7</t>
  </si>
  <si>
    <t xml:space="preserve"> Quarter 8</t>
  </si>
  <si>
    <t xml:space="preserve"> Yes, No
If No, go to 2a.
</t>
  </si>
  <si>
    <t>% Part B Yes</t>
  </si>
  <si>
    <t>Total No for part a in Questions (1a, 2a etc.)</t>
  </si>
  <si>
    <t>Total No for part b in Questions (1b, 2b etc.)</t>
  </si>
  <si>
    <t>Number of Non-Current Existing PPGs</t>
  </si>
  <si>
    <t>Total Number with Yes for BOTH A and B parts</t>
  </si>
  <si>
    <t>% Where answered YES to both parts A and B</t>
  </si>
  <si>
    <t>Total Number Yes in A but NO in B</t>
  </si>
  <si>
    <t xml:space="preserve"> Quarter 5 (Jan – Mar 2025)</t>
  </si>
  <si>
    <t xml:space="preserve"> Quarter 4 (Oct – Dec 2024)</t>
  </si>
  <si>
    <t xml:space="preserve"> Quarter 1 (Jan – Mar 2024)</t>
  </si>
  <si>
    <t>Comments</t>
  </si>
  <si>
    <t>Optional:
Comments</t>
  </si>
  <si>
    <t>% With Policy and up to date (with half point weighting for non-current)</t>
  </si>
  <si>
    <t>Total With Policy and up to date (with half point weighting for non-current 
ie yes A but No to B)</t>
  </si>
  <si>
    <r>
      <t xml:space="preserve">Summary of </t>
    </r>
    <r>
      <rPr>
        <b/>
        <sz val="18"/>
        <color theme="1"/>
        <rFont val="Arial"/>
        <family val="2"/>
      </rPr>
      <t>Responses</t>
    </r>
  </si>
  <si>
    <t xml:space="preserve"> Latest Quarter Audited:</t>
  </si>
  <si>
    <t>The number of recommended PPGs that are available</t>
  </si>
  <si>
    <t>The number of recommended PPGs that are current</t>
  </si>
  <si>
    <t>The collection and review of feedback from the resident, carers, family and/or substitute decision-makers regarding medicine use</t>
  </si>
  <si>
    <t>The provision of written medicines-related information to the resident, their carers, family and/or substitute decision-makers as part of any clinical consultation</t>
  </si>
  <si>
    <t>The documentation of medication incidents and management of potential or actual harm arising from the medication incidents</t>
  </si>
  <si>
    <t>Obtaining a best possible medication history (BPMH)</t>
  </si>
  <si>
    <t>The appropriate storage of all Schedule Eight (S8) medications</t>
  </si>
  <si>
    <t>The appropriate storage of all medications requiring refrigeration</t>
  </si>
  <si>
    <t>The continuity of medicines supply for all residents receiving care</t>
  </si>
  <si>
    <t>The roles and responsibilities of healthcare professionals regarding the use and review of medication charts</t>
  </si>
  <si>
    <t xml:space="preserve"> Yes, No, N/A if no PPG</t>
  </si>
  <si>
    <t>N/A</t>
  </si>
  <si>
    <t>The residents’ use of complementary and self-selected non-prescription medicines</t>
  </si>
  <si>
    <t>A list of approved non-prescription nurse-initiated medications</t>
  </si>
  <si>
    <t>Data Collection Tool for MEGA-MAC Indicator 2: Policies, Procedures and Guidelines
Percentage of recommended and current medicine management RCH policies, procedures and guidelines</t>
  </si>
  <si>
    <t>This form should be used in conjunction with the methodology in MEGA-MAC Indicator 2: Percentage of recommended and current RCH medicine management policies, procedures and guidelines. 
View Indicator Specifications before collecting data to see definitions, sample description (inclusions and exclusions) and recommended data sources. 
When no documented evidence can be found, respond ‘No’ to questions.</t>
  </si>
  <si>
    <t>RCH name:</t>
  </si>
  <si>
    <t>&lt;Insert RCH Name here&gt;</t>
  </si>
  <si>
    <t>Number of residents in RCH:</t>
  </si>
  <si>
    <t xml:space="preserve">   The RCH has a PPG regarding:</t>
  </si>
  <si>
    <t>Quarter 1</t>
  </si>
  <si>
    <t>Quarter 2</t>
  </si>
  <si>
    <t>Quarter 3</t>
  </si>
  <si>
    <t>Quarter 4</t>
  </si>
  <si>
    <t>Quarter 5</t>
  </si>
  <si>
    <t>Quarter 6</t>
  </si>
  <si>
    <t xml:space="preserve"> Quarter 1</t>
  </si>
  <si>
    <t xml:space="preserve"> Quarter 2</t>
  </si>
  <si>
    <t xml:space="preserve"> Quarter 3</t>
  </si>
  <si>
    <t xml:space="preserve"> Quarter 4</t>
  </si>
  <si>
    <t xml:space="preserve"> Quarter 5</t>
  </si>
  <si>
    <t xml:space="preserve"> Quarter 6</t>
  </si>
  <si>
    <t>Collated data for MEGA-MAC Indicator 2: Policies, Procedures and Guidelines
Percentage of recommended and current medicine management RCH policies, procedures and guidelines</t>
  </si>
  <si>
    <t xml:space="preserve">MEGAMAC Indicator 2:
Percentage of recommended and current RCH medicine management policies, procedures and guidelines
(based on latest audit) </t>
  </si>
  <si>
    <t>MEGA-MAC Indicator 2:
Percentage of recommended and current medicine management RCH policies, procedures and guidelines 
(for each audit period)</t>
  </si>
  <si>
    <t>Preamble</t>
  </si>
  <si>
    <t>Audit date</t>
  </si>
  <si>
    <t>previous quarter date ref start</t>
  </si>
  <si>
    <t>previous quarter date ref end</t>
  </si>
  <si>
    <t>DD/MM/YYYY
For example, when auditing for the 3 months' time period January to March 2025, set the audit date as the 1st of April 2025</t>
  </si>
  <si>
    <t>©Copyright NSW Therapeutic Advisory Group Inc and Monash University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</si>
</sst>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9">
    <font>
      <sz val="11"/>
      <color theme="1"/>
      <name val="Calibri"/>
      <family val="2"/>
      <scheme val="minor"/>
    </font>
    <font>
      <sz val="11"/>
      <color rgb="FF006100"/>
      <name val="Calibri"/>
      <family val="2"/>
      <scheme val="minor"/>
    </font>
    <font>
      <sz val="11"/>
      <color rgb="FF9C5700"/>
      <name val="Calibri"/>
      <family val="2"/>
      <scheme val="minor"/>
    </font>
    <font>
      <sz val="11"/>
      <color rgb="FF3F3F76"/>
      <name val="Calibri"/>
      <family val="2"/>
      <scheme val="minor"/>
    </font>
    <font>
      <i/>
      <sz val="11"/>
      <color rgb="FF7F7F7F"/>
      <name val="Calibri"/>
      <family val="2"/>
      <scheme val="minor"/>
    </font>
    <font>
      <b/>
      <sz val="11"/>
      <color theme="1"/>
      <name val="Calibri"/>
      <family val="2"/>
      <scheme val="minor"/>
    </font>
    <font>
      <b/>
      <sz val="12"/>
      <name val="Calibri"/>
      <family val="2"/>
    </font>
    <font>
      <u/>
      <sz val="16"/>
      <name val="Calibri"/>
      <family val="2"/>
    </font>
    <font>
      <sz val="12"/>
      <name val="Calibri"/>
      <family val="2"/>
    </font>
    <font>
      <b/>
      <sz val="11"/>
      <name val="Calibri"/>
      <family val="2"/>
    </font>
    <font>
      <sz val="12"/>
      <color theme="3"/>
      <name val="Calibri"/>
      <family val="2"/>
      <scheme val="minor"/>
    </font>
    <font>
      <b/>
      <sz val="14"/>
      <color rgb="FFFF0000"/>
      <name val="Calibri"/>
      <family val="2"/>
      <scheme val="minor"/>
    </font>
    <font>
      <b/>
      <sz val="16"/>
      <color theme="3"/>
      <name val="Calibri"/>
      <family val="2"/>
      <scheme val="minor"/>
    </font>
    <font>
      <b/>
      <sz val="12"/>
      <color theme="3"/>
      <name val="Calibri"/>
      <family val="2"/>
      <scheme val="minor"/>
    </font>
    <font>
      <b/>
      <sz val="11"/>
      <color theme="0"/>
      <name val="Calibri"/>
      <family val="2"/>
      <scheme val="minor"/>
    </font>
    <font>
      <sz val="11"/>
      <color theme="0"/>
      <name val="Calibri"/>
      <family val="2"/>
      <scheme val="minor"/>
    </font>
    <font>
      <b/>
      <sz val="12"/>
      <color theme="0"/>
      <name val="Calibri"/>
      <family val="2"/>
    </font>
    <font>
      <b/>
      <u/>
      <sz val="16"/>
      <color theme="0"/>
      <name val="Calibri"/>
      <family val="2"/>
    </font>
    <font>
      <b/>
      <sz val="12"/>
      <color theme="0"/>
      <name val="Calibri"/>
      <family val="2"/>
      <scheme val="minor"/>
    </font>
    <font>
      <b/>
      <sz val="16"/>
      <color theme="1" tint="0.14999847407452621"/>
      <name val="Calibri"/>
      <family val="2"/>
      <scheme val="minor"/>
    </font>
    <font>
      <b/>
      <sz val="14"/>
      <color theme="0"/>
      <name val="Calibri"/>
      <family val="2"/>
    </font>
    <font>
      <b/>
      <sz val="14"/>
      <color theme="0"/>
      <name val="Calibri"/>
      <family val="2"/>
      <scheme val="minor"/>
    </font>
    <font>
      <sz val="11"/>
      <color theme="1"/>
      <name val="Calibri"/>
      <family val="2"/>
      <scheme val="minor"/>
    </font>
    <font>
      <sz val="11"/>
      <color rgb="FFFF0000"/>
      <name val="Calibri (Body)"/>
    </font>
    <font>
      <sz val="8"/>
      <name val="Calibri"/>
      <family val="2"/>
      <scheme val="minor"/>
    </font>
    <font>
      <b/>
      <sz val="8"/>
      <name val="Calibri"/>
      <family val="2"/>
    </font>
    <font>
      <sz val="11"/>
      <color theme="0" tint="-0.499984740745262"/>
      <name val="Calibri"/>
      <family val="2"/>
      <scheme val="minor"/>
    </font>
    <font>
      <sz val="11"/>
      <color rgb="FF19719F"/>
      <name val="Calibri"/>
      <family val="2"/>
      <scheme val="minor"/>
    </font>
    <font>
      <sz val="11"/>
      <color rgb="FF00B050"/>
      <name val="Calibri"/>
      <family val="2"/>
      <scheme val="minor"/>
    </font>
    <font>
      <sz val="11"/>
      <color rgb="FFD66B4B"/>
      <name val="Calibri"/>
      <family val="2"/>
      <scheme val="minor"/>
    </font>
    <font>
      <b/>
      <sz val="9"/>
      <name val="Calibri"/>
      <family val="2"/>
    </font>
    <font>
      <b/>
      <sz val="12"/>
      <color theme="0"/>
      <name val="Arial"/>
      <family val="2"/>
    </font>
    <font>
      <b/>
      <i/>
      <sz val="12"/>
      <color theme="0"/>
      <name val="Arial"/>
      <family val="2"/>
    </font>
    <font>
      <b/>
      <sz val="11"/>
      <color theme="0"/>
      <name val="Arial"/>
      <family val="2"/>
    </font>
    <font>
      <b/>
      <sz val="14"/>
      <color theme="0"/>
      <name val="Arial"/>
      <family val="2"/>
    </font>
    <font>
      <b/>
      <sz val="20"/>
      <color theme="0"/>
      <name val="Arial"/>
      <family val="2"/>
    </font>
    <font>
      <b/>
      <u/>
      <sz val="16"/>
      <color theme="0"/>
      <name val="Arial"/>
      <family val="2"/>
    </font>
    <font>
      <sz val="14"/>
      <color theme="1"/>
      <name val="Arial"/>
      <family val="2"/>
    </font>
    <font>
      <sz val="11"/>
      <color theme="1"/>
      <name val="Arial"/>
      <family val="2"/>
    </font>
    <font>
      <b/>
      <sz val="11"/>
      <name val="Arial"/>
      <family val="2"/>
    </font>
    <font>
      <i/>
      <sz val="11"/>
      <color rgb="FF7F7F7F"/>
      <name val="Arial"/>
      <family val="2"/>
    </font>
    <font>
      <sz val="11"/>
      <color theme="0"/>
      <name val="Arial"/>
      <family val="2"/>
    </font>
    <font>
      <b/>
      <sz val="18"/>
      <name val="Arial"/>
      <family val="2"/>
    </font>
    <font>
      <b/>
      <sz val="12"/>
      <name val="Arial"/>
      <family val="2"/>
    </font>
    <font>
      <sz val="11"/>
      <color rgb="FF9C5700"/>
      <name val="Arial"/>
      <family val="2"/>
    </font>
    <font>
      <b/>
      <sz val="16"/>
      <color theme="3"/>
      <name val="Arial"/>
      <family val="2"/>
    </font>
    <font>
      <b/>
      <sz val="12"/>
      <color theme="0" tint="-4.9989318521683403E-2"/>
      <name val="Arial"/>
      <family val="2"/>
    </font>
    <font>
      <b/>
      <sz val="12"/>
      <color rgb="FF414141"/>
      <name val="Arial"/>
      <family val="2"/>
    </font>
    <font>
      <b/>
      <sz val="11"/>
      <color rgb="FF114C69"/>
      <name val="Arial"/>
      <family val="2"/>
    </font>
    <font>
      <b/>
      <sz val="11"/>
      <color rgb="FF414141"/>
      <name val="Arial"/>
      <family val="2"/>
    </font>
    <font>
      <b/>
      <sz val="22"/>
      <color theme="0"/>
      <name val="Arial"/>
      <family val="2"/>
    </font>
    <font>
      <b/>
      <u/>
      <sz val="22"/>
      <color theme="0"/>
      <name val="Arial"/>
      <family val="2"/>
    </font>
    <font>
      <b/>
      <sz val="24"/>
      <color theme="0"/>
      <name val="Arial"/>
      <family val="2"/>
    </font>
    <font>
      <b/>
      <sz val="16"/>
      <color theme="0"/>
      <name val="Arial"/>
      <family val="2"/>
    </font>
    <font>
      <b/>
      <sz val="16"/>
      <color rgb="FF414141"/>
      <name val="Arial"/>
      <family val="2"/>
    </font>
    <font>
      <b/>
      <sz val="16"/>
      <color theme="0" tint="-4.9989318521683403E-2"/>
      <name val="Arial"/>
      <family val="2"/>
    </font>
    <font>
      <b/>
      <sz val="18"/>
      <color theme="1"/>
      <name val="Arial"/>
      <family val="2"/>
    </font>
    <font>
      <b/>
      <sz val="18"/>
      <color theme="3"/>
      <name val="Arial"/>
      <family val="2"/>
    </font>
    <font>
      <b/>
      <sz val="11"/>
      <color theme="1"/>
      <name val="Arial"/>
      <family val="2"/>
    </font>
  </fonts>
  <fills count="25">
    <fill>
      <patternFill patternType="none"/>
    </fill>
    <fill>
      <patternFill patternType="gray125"/>
    </fill>
    <fill>
      <patternFill patternType="solid">
        <fgColor rgb="FFC6EFCE"/>
      </patternFill>
    </fill>
    <fill>
      <patternFill patternType="solid">
        <fgColor rgb="FFFFEB9C"/>
      </patternFill>
    </fill>
    <fill>
      <patternFill patternType="solid">
        <fgColor rgb="FFFFCC99"/>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bgColor indexed="64"/>
      </patternFill>
    </fill>
    <fill>
      <patternFill patternType="solid">
        <fgColor rgb="FF414141"/>
        <bgColor indexed="64"/>
      </patternFill>
    </fill>
    <fill>
      <patternFill patternType="solid">
        <fgColor rgb="FFD66B4B"/>
        <bgColor indexed="64"/>
      </patternFill>
    </fill>
    <fill>
      <patternFill patternType="solid">
        <fgColor rgb="FF19719F"/>
        <bgColor indexed="64"/>
      </patternFill>
    </fill>
    <fill>
      <patternFill patternType="solid">
        <fgColor rgb="FF19719F"/>
        <bgColor theme="6" tint="0.79998168889431442"/>
      </patternFill>
    </fill>
    <fill>
      <patternFill patternType="solid">
        <fgColor rgb="FF19719F"/>
        <bgColor theme="6" tint="0.59999389629810485"/>
      </patternFill>
    </fill>
    <fill>
      <patternFill patternType="solid">
        <fgColor rgb="FFF3D6CD"/>
        <bgColor indexed="64"/>
      </patternFill>
    </fill>
    <fill>
      <patternFill patternType="solid">
        <fgColor rgb="FF414141"/>
        <bgColor theme="6" tint="0.79998168889431442"/>
      </patternFill>
    </fill>
    <fill>
      <patternFill patternType="solid">
        <fgColor theme="0"/>
        <bgColor theme="6" tint="0.59999389629810485"/>
      </patternFill>
    </fill>
    <fill>
      <patternFill patternType="solid">
        <fgColor rgb="FFC1E4F5"/>
        <bgColor indexed="64"/>
      </patternFill>
    </fill>
    <fill>
      <patternFill patternType="solid">
        <fgColor rgb="FFA7D8F1"/>
        <bgColor indexed="64"/>
      </patternFill>
    </fill>
    <fill>
      <patternFill patternType="solid">
        <fgColor rgb="FFDEF0FA"/>
        <bgColor indexed="64"/>
      </patternFill>
    </fill>
    <fill>
      <patternFill patternType="solid">
        <fgColor rgb="FF1E87BC"/>
        <bgColor indexed="64"/>
      </patternFill>
    </fill>
    <fill>
      <patternFill patternType="solid">
        <fgColor rgb="FF114C69"/>
        <bgColor indexed="64"/>
      </patternFill>
    </fill>
    <fill>
      <patternFill patternType="solid">
        <fgColor rgb="FFA7D8F1"/>
        <bgColor theme="6" tint="0.79998168889431442"/>
      </patternFill>
    </fill>
    <fill>
      <patternFill patternType="solid">
        <fgColor rgb="FF71C1E9"/>
        <bgColor indexed="64"/>
      </patternFill>
    </fill>
    <fill>
      <patternFill patternType="solid">
        <fgColor rgb="FF71C1E9"/>
        <bgColor theme="6" tint="0.79998168889431442"/>
      </patternFill>
    </fill>
    <fill>
      <patternFill patternType="solid">
        <fgColor rgb="FFF3D6CD"/>
        <bgColor theme="6" tint="0.79998168889431442"/>
      </patternFill>
    </fill>
  </fills>
  <borders count="69">
    <border>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theme="4"/>
      </left>
      <right style="thin">
        <color theme="4"/>
      </right>
      <top style="thin">
        <color theme="4"/>
      </top>
      <bottom style="thin">
        <color theme="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style="medium">
        <color indexed="64"/>
      </right>
      <top/>
      <bottom/>
      <diagonal/>
    </border>
    <border>
      <left style="medium">
        <color indexed="64"/>
      </left>
      <right style="medium">
        <color indexed="64"/>
      </right>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thin">
        <color rgb="FF7F7F7F"/>
      </left>
      <right style="medium">
        <color indexed="64"/>
      </right>
      <top style="thin">
        <color rgb="FF7F7F7F"/>
      </top>
      <bottom style="thin">
        <color rgb="FF7F7F7F"/>
      </bottom>
      <diagonal/>
    </border>
    <border>
      <left style="thin">
        <color rgb="FF7F7F7F"/>
      </left>
      <right style="medium">
        <color indexed="64"/>
      </right>
      <top style="thin">
        <color rgb="FF7F7F7F"/>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top style="medium">
        <color indexed="64"/>
      </top>
      <bottom/>
      <diagonal/>
    </border>
    <border>
      <left style="thin">
        <color indexed="64"/>
      </left>
      <right style="medium">
        <color indexed="64"/>
      </right>
      <top style="thin">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theme="2" tint="-9.9978637043366805E-2"/>
      </left>
      <right style="thin">
        <color theme="2" tint="-9.9978637043366805E-2"/>
      </right>
      <top style="medium">
        <color theme="2" tint="-9.9978637043366805E-2"/>
      </top>
      <bottom style="thin">
        <color theme="2" tint="-9.9978637043366805E-2"/>
      </bottom>
      <diagonal/>
    </border>
    <border>
      <left style="medium">
        <color theme="2" tint="-9.9978637043366805E-2"/>
      </left>
      <right style="thin">
        <color theme="2" tint="-9.9978637043366805E-2"/>
      </right>
      <top style="thin">
        <color theme="2" tint="-9.9978637043366805E-2"/>
      </top>
      <bottom style="medium">
        <color theme="2" tint="-9.9978637043366805E-2"/>
      </bottom>
      <diagonal/>
    </border>
    <border>
      <left style="medium">
        <color theme="2" tint="-9.9978637043366805E-2"/>
      </left>
      <right style="thin">
        <color theme="2" tint="-9.9978637043366805E-2"/>
      </right>
      <top style="thin">
        <color theme="2" tint="-9.9978637043366805E-2"/>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theme="2" tint="-9.9978637043366805E-2"/>
      </left>
      <right style="thin">
        <color theme="2" tint="-9.9978637043366805E-2"/>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hair">
        <color rgb="FF414141"/>
      </bottom>
      <diagonal/>
    </border>
    <border>
      <left style="medium">
        <color indexed="64"/>
      </left>
      <right/>
      <top style="hair">
        <color rgb="FF414141"/>
      </top>
      <bottom style="hair">
        <color rgb="FF414141"/>
      </bottom>
      <diagonal/>
    </border>
    <border>
      <left style="medium">
        <color indexed="64"/>
      </left>
      <right/>
      <top style="hair">
        <color rgb="FF414141"/>
      </top>
      <bottom style="medium">
        <color indexed="64"/>
      </bottom>
      <diagonal/>
    </border>
    <border>
      <left style="medium">
        <color rgb="FF414141"/>
      </left>
      <right/>
      <top/>
      <bottom style="hair">
        <color rgb="FF414141"/>
      </bottom>
      <diagonal/>
    </border>
    <border>
      <left style="medium">
        <color rgb="FF414141"/>
      </left>
      <right/>
      <top style="hair">
        <color rgb="FF414141"/>
      </top>
      <bottom style="medium">
        <color rgb="FF414141"/>
      </bottom>
      <diagonal/>
    </border>
    <border>
      <left/>
      <right style="medium">
        <color indexed="64"/>
      </right>
      <top style="medium">
        <color indexed="64"/>
      </top>
      <bottom style="hair">
        <color rgb="FF414141"/>
      </bottom>
      <diagonal/>
    </border>
    <border>
      <left/>
      <right style="medium">
        <color indexed="64"/>
      </right>
      <top style="hair">
        <color rgb="FF414141"/>
      </top>
      <bottom style="hair">
        <color rgb="FF414141"/>
      </bottom>
      <diagonal/>
    </border>
    <border>
      <left/>
      <right style="medium">
        <color indexed="64"/>
      </right>
      <top style="hair">
        <color rgb="FF414141"/>
      </top>
      <bottom style="medium">
        <color indexed="64"/>
      </bottom>
      <diagonal/>
    </border>
    <border>
      <left/>
      <right style="medium">
        <color rgb="FF414141"/>
      </right>
      <top/>
      <bottom style="hair">
        <color rgb="FF414141"/>
      </bottom>
      <diagonal/>
    </border>
    <border>
      <left/>
      <right style="medium">
        <color rgb="FF414141"/>
      </right>
      <top style="hair">
        <color rgb="FF414141"/>
      </top>
      <bottom style="medium">
        <color rgb="FF414141"/>
      </bottom>
      <diagonal/>
    </border>
    <border>
      <left style="medium">
        <color indexed="64"/>
      </left>
      <right style="medium">
        <color indexed="64"/>
      </right>
      <top style="medium">
        <color indexed="64"/>
      </top>
      <bottom style="hair">
        <color rgb="FF414141"/>
      </bottom>
      <diagonal/>
    </border>
    <border>
      <left style="medium">
        <color indexed="64"/>
      </left>
      <right style="medium">
        <color indexed="64"/>
      </right>
      <top style="hair">
        <color rgb="FF414141"/>
      </top>
      <bottom style="hair">
        <color rgb="FF414141"/>
      </bottom>
      <diagonal/>
    </border>
    <border>
      <left style="medium">
        <color indexed="64"/>
      </left>
      <right style="medium">
        <color indexed="64"/>
      </right>
      <top style="hair">
        <color rgb="FF414141"/>
      </top>
      <bottom style="medium">
        <color indexed="64"/>
      </bottom>
      <diagonal/>
    </border>
    <border>
      <left style="medium">
        <color indexed="64"/>
      </left>
      <right style="medium">
        <color indexed="64"/>
      </right>
      <top/>
      <bottom style="hair">
        <color rgb="FF414141"/>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8">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1" applyNumberFormat="0" applyAlignment="0" applyProtection="0"/>
    <xf numFmtId="0" fontId="4" fillId="0" borderId="0" applyNumberFormat="0" applyFill="0" applyBorder="0" applyAlignment="0" applyProtection="0"/>
    <xf numFmtId="0" fontId="10" fillId="4" borderId="8">
      <alignment horizontal="center"/>
      <protection hidden="1"/>
    </xf>
    <xf numFmtId="0" fontId="10" fillId="5" borderId="9">
      <alignment horizontal="left" vertical="center" wrapText="1"/>
      <protection hidden="1"/>
    </xf>
    <xf numFmtId="9" fontId="22" fillId="0" borderId="0" applyFont="0" applyFill="0" applyBorder="0" applyAlignment="0" applyProtection="0"/>
  </cellStyleXfs>
  <cellXfs count="265">
    <xf numFmtId="0" fontId="0" fillId="0" borderId="0" xfId="0"/>
    <xf numFmtId="0" fontId="0" fillId="0" borderId="0" xfId="0" applyProtection="1">
      <protection hidden="1"/>
    </xf>
    <xf numFmtId="0" fontId="0" fillId="0" borderId="0" xfId="0" applyAlignment="1" applyProtection="1">
      <alignment horizontal="left" vertical="center" wrapText="1"/>
      <protection hidden="1"/>
    </xf>
    <xf numFmtId="0" fontId="0" fillId="0" borderId="11" xfId="0" applyBorder="1" applyProtection="1">
      <protection hidden="1"/>
    </xf>
    <xf numFmtId="0" fontId="0" fillId="0" borderId="12" xfId="0" applyBorder="1" applyProtection="1">
      <protection hidden="1"/>
    </xf>
    <xf numFmtId="0" fontId="0" fillId="0" borderId="20" xfId="0" applyBorder="1" applyProtection="1">
      <protection hidden="1"/>
    </xf>
    <xf numFmtId="0" fontId="0" fillId="6" borderId="9" xfId="0" applyFill="1" applyBorder="1" applyAlignment="1" applyProtection="1">
      <alignment horizontal="center" vertical="center"/>
      <protection hidden="1"/>
    </xf>
    <xf numFmtId="0" fontId="5" fillId="6" borderId="19" xfId="0" applyFont="1" applyFill="1" applyBorder="1" applyProtection="1">
      <protection hidden="1"/>
    </xf>
    <xf numFmtId="0" fontId="0" fillId="6" borderId="17" xfId="0" applyFill="1" applyBorder="1" applyProtection="1">
      <protection hidden="1"/>
    </xf>
    <xf numFmtId="0" fontId="0" fillId="0" borderId="4" xfId="0" applyBorder="1" applyAlignment="1" applyProtection="1">
      <alignment horizontal="left" vertical="center" wrapText="1"/>
      <protection hidden="1"/>
    </xf>
    <xf numFmtId="0" fontId="3" fillId="4" borderId="22" xfId="3" applyBorder="1" applyAlignment="1" applyProtection="1">
      <alignment horizontal="center" wrapText="1"/>
      <protection hidden="1"/>
    </xf>
    <xf numFmtId="0" fontId="0" fillId="0" borderId="7" xfId="0" applyBorder="1" applyAlignment="1" applyProtection="1">
      <alignment horizontal="left" vertical="center" wrapText="1"/>
      <protection hidden="1"/>
    </xf>
    <xf numFmtId="0" fontId="3" fillId="4" borderId="23" xfId="3" applyBorder="1" applyAlignment="1" applyProtection="1">
      <alignment horizontal="center" wrapText="1"/>
      <protection hidden="1"/>
    </xf>
    <xf numFmtId="0" fontId="1" fillId="2" borderId="5" xfId="1" applyBorder="1" applyAlignment="1" applyProtection="1">
      <alignment horizontal="center" vertical="center" wrapText="1"/>
      <protection hidden="1"/>
    </xf>
    <xf numFmtId="0" fontId="0" fillId="7" borderId="0" xfId="0" applyFill="1"/>
    <xf numFmtId="0" fontId="0" fillId="7" borderId="0" xfId="0" applyFill="1" applyProtection="1">
      <protection hidden="1"/>
    </xf>
    <xf numFmtId="0" fontId="8" fillId="7" borderId="0" xfId="0" applyFont="1" applyFill="1" applyProtection="1">
      <protection hidden="1"/>
    </xf>
    <xf numFmtId="0" fontId="6" fillId="7" borderId="0" xfId="0" applyFont="1" applyFill="1" applyProtection="1">
      <protection hidden="1"/>
    </xf>
    <xf numFmtId="0" fontId="17" fillId="8" borderId="0" xfId="0" applyFont="1" applyFill="1" applyAlignment="1" applyProtection="1">
      <alignment vertical="center"/>
      <protection hidden="1"/>
    </xf>
    <xf numFmtId="0" fontId="0" fillId="9" borderId="0" xfId="0" applyFill="1" applyProtection="1">
      <protection hidden="1"/>
    </xf>
    <xf numFmtId="0" fontId="9" fillId="7" borderId="0" xfId="0" applyFont="1" applyFill="1" applyAlignment="1" applyProtection="1">
      <alignment vertical="top" wrapText="1"/>
      <protection hidden="1"/>
    </xf>
    <xf numFmtId="0" fontId="0" fillId="0" borderId="28" xfId="0" applyBorder="1" applyProtection="1">
      <protection hidden="1"/>
    </xf>
    <xf numFmtId="0" fontId="0" fillId="0" borderId="27" xfId="0" applyBorder="1" applyAlignment="1" applyProtection="1">
      <alignment horizontal="left" vertical="center" wrapText="1"/>
      <protection hidden="1"/>
    </xf>
    <xf numFmtId="0" fontId="15" fillId="9" borderId="14" xfId="0" applyFont="1" applyFill="1" applyBorder="1" applyProtection="1">
      <protection hidden="1"/>
    </xf>
    <xf numFmtId="0" fontId="7" fillId="8" borderId="0" xfId="0" applyFont="1" applyFill="1" applyProtection="1">
      <protection hidden="1"/>
    </xf>
    <xf numFmtId="0" fontId="5" fillId="10" borderId="0" xfId="0" applyFont="1" applyFill="1" applyAlignment="1" applyProtection="1">
      <alignment wrapText="1"/>
      <protection hidden="1"/>
    </xf>
    <xf numFmtId="0" fontId="16" fillId="8" borderId="13" xfId="0" applyFont="1" applyFill="1" applyBorder="1" applyAlignment="1" applyProtection="1">
      <alignment horizontal="center" vertical="center"/>
      <protection hidden="1"/>
    </xf>
    <xf numFmtId="0" fontId="16" fillId="9" borderId="13" xfId="0" applyFont="1" applyFill="1" applyBorder="1" applyAlignment="1" applyProtection="1">
      <alignment horizontal="center" vertical="center"/>
      <protection hidden="1"/>
    </xf>
    <xf numFmtId="0" fontId="16" fillId="9" borderId="21" xfId="0" applyFont="1" applyFill="1" applyBorder="1" applyAlignment="1" applyProtection="1">
      <alignment horizontal="center" vertical="center"/>
      <protection hidden="1"/>
    </xf>
    <xf numFmtId="0" fontId="30" fillId="0" borderId="33" xfId="0" applyFont="1" applyBorder="1" applyAlignment="1" applyProtection="1">
      <alignment vertical="top" wrapText="1"/>
      <protection hidden="1"/>
    </xf>
    <xf numFmtId="0" fontId="30" fillId="7" borderId="33" xfId="0" applyFont="1" applyFill="1" applyBorder="1" applyAlignment="1" applyProtection="1">
      <alignment vertical="top" wrapText="1"/>
      <protection hidden="1"/>
    </xf>
    <xf numFmtId="0" fontId="0" fillId="0" borderId="12" xfId="0" applyBorder="1" applyAlignment="1" applyProtection="1">
      <alignment wrapText="1"/>
      <protection hidden="1"/>
    </xf>
    <xf numFmtId="0" fontId="30" fillId="0" borderId="39" xfId="0" applyFont="1" applyBorder="1" applyAlignment="1" applyProtection="1">
      <alignment vertical="top" wrapText="1"/>
      <protection hidden="1"/>
    </xf>
    <xf numFmtId="0" fontId="30" fillId="16" borderId="34" xfId="0" applyFont="1" applyFill="1" applyBorder="1" applyAlignment="1" applyProtection="1">
      <alignment vertical="top" wrapText="1"/>
      <protection hidden="1"/>
    </xf>
    <xf numFmtId="0" fontId="30" fillId="16" borderId="35" xfId="0" applyFont="1" applyFill="1" applyBorder="1" applyAlignment="1" applyProtection="1">
      <alignment vertical="top" wrapText="1"/>
      <protection hidden="1"/>
    </xf>
    <xf numFmtId="0" fontId="16" fillId="8" borderId="14" xfId="0" applyFont="1" applyFill="1" applyBorder="1" applyAlignment="1" applyProtection="1">
      <alignment horizontal="center" vertical="center"/>
      <protection hidden="1"/>
    </xf>
    <xf numFmtId="0" fontId="16" fillId="8" borderId="30" xfId="0" applyFont="1" applyFill="1" applyBorder="1" applyAlignment="1" applyProtection="1">
      <alignment horizontal="center" vertical="center"/>
      <protection hidden="1"/>
    </xf>
    <xf numFmtId="0" fontId="0" fillId="0" borderId="17" xfId="0" applyBorder="1" applyProtection="1">
      <protection hidden="1"/>
    </xf>
    <xf numFmtId="0" fontId="0" fillId="0" borderId="15" xfId="0" applyBorder="1" applyProtection="1">
      <protection hidden="1"/>
    </xf>
    <xf numFmtId="0" fontId="0" fillId="0" borderId="10" xfId="0" applyBorder="1" applyProtection="1">
      <protection hidden="1"/>
    </xf>
    <xf numFmtId="0" fontId="0" fillId="0" borderId="18" xfId="0" applyBorder="1" applyProtection="1">
      <protection hidden="1"/>
    </xf>
    <xf numFmtId="0" fontId="0" fillId="0" borderId="19" xfId="0" applyBorder="1" applyProtection="1">
      <protection hidden="1"/>
    </xf>
    <xf numFmtId="0" fontId="0" fillId="0" borderId="13" xfId="0" applyBorder="1" applyProtection="1">
      <protection hidden="1"/>
    </xf>
    <xf numFmtId="0" fontId="33" fillId="14" borderId="31" xfId="0" applyFont="1" applyFill="1" applyBorder="1" applyAlignment="1" applyProtection="1">
      <alignment horizontal="center" vertical="center" wrapText="1"/>
      <protection hidden="1"/>
    </xf>
    <xf numFmtId="0" fontId="33" fillId="14" borderId="26" xfId="0" applyFont="1" applyFill="1" applyBorder="1" applyAlignment="1" applyProtection="1">
      <alignment horizontal="center" vertical="center" wrapText="1"/>
      <protection hidden="1"/>
    </xf>
    <xf numFmtId="0" fontId="33" fillId="14" borderId="32" xfId="0" applyFont="1" applyFill="1" applyBorder="1" applyAlignment="1" applyProtection="1">
      <alignment horizontal="center" vertical="center" wrapText="1"/>
      <protection hidden="1"/>
    </xf>
    <xf numFmtId="0" fontId="33" fillId="11" borderId="25" xfId="0" applyFont="1" applyFill="1" applyBorder="1" applyAlignment="1" applyProtection="1">
      <alignment horizontal="center" vertical="center"/>
      <protection hidden="1"/>
    </xf>
    <xf numFmtId="0" fontId="33" fillId="11" borderId="37" xfId="0" applyFont="1" applyFill="1" applyBorder="1" applyAlignment="1" applyProtection="1">
      <alignment horizontal="center" vertical="center"/>
      <protection hidden="1"/>
    </xf>
    <xf numFmtId="0" fontId="31" fillId="8" borderId="3" xfId="0" applyFont="1" applyFill="1" applyBorder="1" applyAlignment="1" applyProtection="1">
      <alignment vertical="center"/>
      <protection hidden="1"/>
    </xf>
    <xf numFmtId="0" fontId="31" fillId="8" borderId="6" xfId="0" applyFont="1" applyFill="1" applyBorder="1" applyAlignment="1" applyProtection="1">
      <alignment vertical="center" wrapText="1"/>
      <protection hidden="1"/>
    </xf>
    <xf numFmtId="0" fontId="36" fillId="8" borderId="0" xfId="0" applyFont="1" applyFill="1" applyAlignment="1" applyProtection="1">
      <alignment vertical="center"/>
      <protection hidden="1"/>
    </xf>
    <xf numFmtId="0" fontId="33" fillId="11" borderId="24" xfId="0" applyFont="1" applyFill="1" applyBorder="1" applyAlignment="1" applyProtection="1">
      <alignment horizontal="center" vertical="center" wrapText="1"/>
      <protection hidden="1"/>
    </xf>
    <xf numFmtId="0" fontId="33" fillId="11" borderId="25" xfId="0" applyFont="1" applyFill="1" applyBorder="1" applyAlignment="1" applyProtection="1">
      <alignment horizontal="center" vertical="center" wrapText="1"/>
      <protection hidden="1"/>
    </xf>
    <xf numFmtId="0" fontId="42" fillId="9" borderId="0" xfId="0" applyFont="1" applyFill="1" applyProtection="1">
      <protection hidden="1"/>
    </xf>
    <xf numFmtId="0" fontId="38" fillId="9" borderId="0" xfId="0" applyFont="1" applyFill="1" applyProtection="1">
      <protection hidden="1"/>
    </xf>
    <xf numFmtId="0" fontId="42" fillId="7" borderId="0" xfId="0" applyFont="1" applyFill="1" applyProtection="1">
      <protection hidden="1"/>
    </xf>
    <xf numFmtId="0" fontId="38" fillId="7" borderId="0" xfId="0" applyFont="1" applyFill="1" applyProtection="1">
      <protection hidden="1"/>
    </xf>
    <xf numFmtId="0" fontId="43" fillId="7" borderId="0" xfId="0" applyFont="1" applyFill="1" applyProtection="1">
      <protection hidden="1"/>
    </xf>
    <xf numFmtId="0" fontId="44" fillId="7" borderId="0" xfId="2" applyFont="1" applyFill="1" applyBorder="1" applyProtection="1">
      <protection hidden="1"/>
    </xf>
    <xf numFmtId="0" fontId="38" fillId="7" borderId="0" xfId="0" applyFont="1" applyFill="1" applyAlignment="1" applyProtection="1">
      <alignment wrapText="1"/>
      <protection hidden="1"/>
    </xf>
    <xf numFmtId="0" fontId="31" fillId="8" borderId="11" xfId="0" applyFont="1" applyFill="1" applyBorder="1" applyAlignment="1" applyProtection="1">
      <alignment vertical="center"/>
      <protection hidden="1"/>
    </xf>
    <xf numFmtId="0" fontId="31" fillId="8" borderId="11" xfId="0" applyFont="1" applyFill="1" applyBorder="1" applyAlignment="1" applyProtection="1">
      <alignment horizontal="left" vertical="center"/>
      <protection hidden="1"/>
    </xf>
    <xf numFmtId="0" fontId="31" fillId="8" borderId="13" xfId="0" applyFont="1" applyFill="1" applyBorder="1" applyAlignment="1" applyProtection="1">
      <alignment horizontal="left" vertical="center"/>
      <protection hidden="1"/>
    </xf>
    <xf numFmtId="0" fontId="16" fillId="7" borderId="0" xfId="0" applyFont="1" applyFill="1" applyAlignment="1" applyProtection="1">
      <alignment horizontal="center" vertical="center"/>
      <protection hidden="1"/>
    </xf>
    <xf numFmtId="0" fontId="25" fillId="7" borderId="0" xfId="0" applyFont="1" applyFill="1" applyAlignment="1" applyProtection="1">
      <alignment vertical="top" wrapText="1"/>
      <protection hidden="1"/>
    </xf>
    <xf numFmtId="0" fontId="26" fillId="7" borderId="0" xfId="0" applyFont="1" applyFill="1" applyProtection="1">
      <protection hidden="1"/>
    </xf>
    <xf numFmtId="0" fontId="28" fillId="7" borderId="0" xfId="0" applyFont="1" applyFill="1" applyProtection="1">
      <protection hidden="1"/>
    </xf>
    <xf numFmtId="0" fontId="0" fillId="7" borderId="0" xfId="0" applyFill="1" applyAlignment="1" applyProtection="1">
      <alignment vertical="center"/>
      <protection hidden="1"/>
    </xf>
    <xf numFmtId="0" fontId="0" fillId="7" borderId="0" xfId="0" applyFill="1" applyAlignment="1" applyProtection="1">
      <alignment horizontal="left" vertical="center" wrapText="1"/>
      <protection hidden="1"/>
    </xf>
    <xf numFmtId="0" fontId="3" fillId="7" borderId="0" xfId="3" applyFill="1" applyBorder="1" applyAlignment="1" applyProtection="1">
      <alignment horizontal="center" wrapText="1"/>
      <protection hidden="1"/>
    </xf>
    <xf numFmtId="0" fontId="0" fillId="7" borderId="0" xfId="0" applyFill="1" applyAlignment="1" applyProtection="1">
      <alignment horizontal="center" vertical="center"/>
      <protection hidden="1"/>
    </xf>
    <xf numFmtId="0" fontId="5" fillId="7" borderId="0" xfId="0" applyFont="1" applyFill="1" applyProtection="1">
      <protection hidden="1"/>
    </xf>
    <xf numFmtId="0" fontId="11" fillId="7" borderId="0" xfId="0" applyFont="1" applyFill="1" applyProtection="1">
      <protection hidden="1"/>
    </xf>
    <xf numFmtId="0" fontId="1" fillId="2" borderId="5" xfId="1" applyBorder="1" applyAlignment="1" applyProtection="1">
      <alignment wrapText="1"/>
      <protection hidden="1"/>
    </xf>
    <xf numFmtId="0" fontId="1" fillId="2" borderId="29" xfId="1" applyBorder="1" applyAlignment="1" applyProtection="1">
      <alignment wrapText="1"/>
      <protection hidden="1"/>
    </xf>
    <xf numFmtId="0" fontId="14" fillId="8" borderId="19" xfId="0" applyFont="1" applyFill="1" applyBorder="1" applyAlignment="1" applyProtection="1">
      <alignment vertical="center"/>
      <protection hidden="1"/>
    </xf>
    <xf numFmtId="10" fontId="0" fillId="7" borderId="0" xfId="0" applyNumberFormat="1" applyFill="1" applyProtection="1">
      <protection hidden="1"/>
    </xf>
    <xf numFmtId="0" fontId="29" fillId="7" borderId="0" xfId="0" applyFont="1" applyFill="1" applyProtection="1">
      <protection hidden="1"/>
    </xf>
    <xf numFmtId="0" fontId="0" fillId="16" borderId="0" xfId="0" applyFill="1" applyProtection="1">
      <protection hidden="1"/>
    </xf>
    <xf numFmtId="0" fontId="27" fillId="7" borderId="0" xfId="0" applyFont="1" applyFill="1" applyProtection="1">
      <protection hidden="1"/>
    </xf>
    <xf numFmtId="0" fontId="15" fillId="8" borderId="0" xfId="0" applyFont="1" applyFill="1" applyProtection="1">
      <protection hidden="1"/>
    </xf>
    <xf numFmtId="0" fontId="0" fillId="0" borderId="11" xfId="0" applyBorder="1" applyAlignment="1" applyProtection="1">
      <alignment wrapText="1"/>
      <protection hidden="1"/>
    </xf>
    <xf numFmtId="0" fontId="0" fillId="0" borderId="16" xfId="0" applyBorder="1" applyAlignment="1" applyProtection="1">
      <alignment wrapText="1"/>
      <protection hidden="1"/>
    </xf>
    <xf numFmtId="0" fontId="0" fillId="0" borderId="16" xfId="0" applyBorder="1" applyProtection="1">
      <protection hidden="1"/>
    </xf>
    <xf numFmtId="0" fontId="0" fillId="0" borderId="21" xfId="0" applyBorder="1" applyProtection="1">
      <protection hidden="1"/>
    </xf>
    <xf numFmtId="9" fontId="0" fillId="17" borderId="28" xfId="7" applyFont="1" applyFill="1" applyBorder="1" applyProtection="1">
      <protection hidden="1"/>
    </xf>
    <xf numFmtId="9" fontId="0" fillId="17" borderId="0" xfId="7" applyFont="1" applyFill="1" applyBorder="1" applyProtection="1">
      <protection hidden="1"/>
    </xf>
    <xf numFmtId="9" fontId="0" fillId="17" borderId="15" xfId="7" applyFont="1" applyFill="1" applyBorder="1" applyProtection="1">
      <protection hidden="1"/>
    </xf>
    <xf numFmtId="9" fontId="0" fillId="17" borderId="10" xfId="7" applyFont="1" applyFill="1" applyBorder="1" applyProtection="1">
      <protection hidden="1"/>
    </xf>
    <xf numFmtId="9" fontId="0" fillId="17" borderId="18" xfId="7" applyFont="1" applyFill="1" applyBorder="1" applyProtection="1">
      <protection hidden="1"/>
    </xf>
    <xf numFmtId="0" fontId="0" fillId="0" borderId="13" xfId="0" applyBorder="1" applyAlignment="1" applyProtection="1">
      <alignment wrapText="1"/>
      <protection hidden="1"/>
    </xf>
    <xf numFmtId="9" fontId="0" fillId="0" borderId="21" xfId="7" applyFont="1" applyBorder="1" applyProtection="1">
      <protection hidden="1"/>
    </xf>
    <xf numFmtId="9" fontId="0" fillId="0" borderId="12" xfId="7" applyFont="1" applyBorder="1" applyProtection="1">
      <protection hidden="1"/>
    </xf>
    <xf numFmtId="0" fontId="15" fillId="8" borderId="14" xfId="0" applyFont="1" applyFill="1" applyBorder="1" applyProtection="1">
      <protection hidden="1"/>
    </xf>
    <xf numFmtId="9" fontId="15" fillId="8" borderId="30" xfId="7" applyFont="1" applyFill="1" applyBorder="1" applyProtection="1">
      <protection hidden="1"/>
    </xf>
    <xf numFmtId="9" fontId="15" fillId="8" borderId="20" xfId="7" applyFont="1" applyFill="1" applyBorder="1" applyProtection="1">
      <protection hidden="1"/>
    </xf>
    <xf numFmtId="0" fontId="15" fillId="10" borderId="0" xfId="0" applyFont="1" applyFill="1"/>
    <xf numFmtId="0" fontId="17" fillId="8" borderId="0" xfId="0" applyFont="1" applyFill="1" applyAlignment="1">
      <alignment vertical="center"/>
    </xf>
    <xf numFmtId="0" fontId="0" fillId="9" borderId="0" xfId="0" applyFill="1"/>
    <xf numFmtId="0" fontId="8" fillId="7" borderId="0" xfId="0" applyFont="1" applyFill="1"/>
    <xf numFmtId="0" fontId="21" fillId="15" borderId="0" xfId="0" applyFont="1" applyFill="1" applyAlignment="1">
      <alignment vertical="center" wrapText="1"/>
    </xf>
    <xf numFmtId="0" fontId="6" fillId="7" borderId="0" xfId="0" applyFont="1" applyFill="1"/>
    <xf numFmtId="0" fontId="2" fillId="7" borderId="0" xfId="2" applyFill="1" applyBorder="1" applyProtection="1"/>
    <xf numFmtId="0" fontId="23" fillId="7" borderId="0" xfId="0" applyFont="1" applyFill="1"/>
    <xf numFmtId="0" fontId="41" fillId="10" borderId="0" xfId="0" applyFont="1" applyFill="1" applyProtection="1">
      <protection hidden="1"/>
    </xf>
    <xf numFmtId="0" fontId="33" fillId="8" borderId="0" xfId="0" applyFont="1" applyFill="1" applyAlignment="1" applyProtection="1">
      <alignment vertical="center"/>
      <protection hidden="1"/>
    </xf>
    <xf numFmtId="0" fontId="10" fillId="7" borderId="0" xfId="6" applyFill="1" applyBorder="1" applyAlignment="1">
      <alignment vertical="center" wrapText="1"/>
      <protection hidden="1"/>
    </xf>
    <xf numFmtId="10" fontId="19" fillId="0" borderId="0" xfId="5" applyNumberFormat="1" applyFont="1" applyFill="1" applyBorder="1" applyAlignment="1">
      <alignment horizontal="center" vertical="center"/>
      <protection hidden="1"/>
    </xf>
    <xf numFmtId="0" fontId="10" fillId="7" borderId="0" xfId="5" applyFill="1" applyBorder="1" applyAlignment="1">
      <alignment vertical="center"/>
      <protection hidden="1"/>
    </xf>
    <xf numFmtId="164" fontId="45" fillId="7" borderId="0" xfId="5" applyNumberFormat="1" applyFont="1" applyFill="1" applyBorder="1" applyAlignment="1">
      <alignment horizontal="center" vertical="center"/>
      <protection hidden="1"/>
    </xf>
    <xf numFmtId="0" fontId="18" fillId="7" borderId="0" xfId="6" applyFont="1" applyFill="1" applyBorder="1" applyAlignment="1">
      <alignment horizontal="center" vertical="center" wrapText="1"/>
      <protection hidden="1"/>
    </xf>
    <xf numFmtId="0" fontId="31" fillId="8" borderId="19" xfId="6" applyFont="1" applyFill="1" applyBorder="1" applyAlignment="1">
      <alignment horizontal="center" vertical="center" wrapText="1"/>
      <protection hidden="1"/>
    </xf>
    <xf numFmtId="0" fontId="13" fillId="7" borderId="0" xfId="5" applyFont="1" applyFill="1" applyBorder="1" applyAlignment="1">
      <alignment horizontal="center" vertical="center"/>
      <protection hidden="1"/>
    </xf>
    <xf numFmtId="164" fontId="12" fillId="7" borderId="0" xfId="5" applyNumberFormat="1" applyFont="1" applyFill="1" applyBorder="1" applyAlignment="1">
      <alignment horizontal="center" vertical="center"/>
      <protection hidden="1"/>
    </xf>
    <xf numFmtId="0" fontId="31" fillId="10" borderId="21" xfId="6" applyFont="1" applyFill="1" applyBorder="1">
      <alignment horizontal="left" vertical="center" wrapText="1"/>
      <protection hidden="1"/>
    </xf>
    <xf numFmtId="0" fontId="38" fillId="7" borderId="0" xfId="0" applyFont="1" applyFill="1" applyAlignment="1" applyProtection="1">
      <alignment horizontal="left"/>
      <protection hidden="1"/>
    </xf>
    <xf numFmtId="0" fontId="46" fillId="7" borderId="0" xfId="6" applyFont="1" applyFill="1" applyBorder="1" applyAlignment="1">
      <alignment vertical="center" wrapText="1"/>
      <protection hidden="1"/>
    </xf>
    <xf numFmtId="0" fontId="45" fillId="13" borderId="11" xfId="5" applyFont="1" applyFill="1" applyBorder="1" applyAlignment="1">
      <alignment horizontal="center" vertical="center"/>
      <protection hidden="1"/>
    </xf>
    <xf numFmtId="0" fontId="45" fillId="13" borderId="16" xfId="5" applyFont="1" applyFill="1" applyBorder="1" applyAlignment="1">
      <alignment horizontal="center" vertical="center"/>
      <protection hidden="1"/>
    </xf>
    <xf numFmtId="0" fontId="45" fillId="13" borderId="12" xfId="5" applyFont="1" applyFill="1" applyBorder="1" applyAlignment="1">
      <alignment horizontal="center" vertical="center"/>
      <protection hidden="1"/>
    </xf>
    <xf numFmtId="9" fontId="0" fillId="17" borderId="19" xfId="7" applyFont="1" applyFill="1" applyBorder="1" applyProtection="1">
      <protection hidden="1"/>
    </xf>
    <xf numFmtId="9" fontId="0" fillId="17" borderId="17" xfId="7" applyFont="1" applyFill="1" applyBorder="1" applyProtection="1">
      <protection hidden="1"/>
    </xf>
    <xf numFmtId="9" fontId="0" fillId="17" borderId="13" xfId="7" applyFont="1" applyFill="1" applyBorder="1" applyProtection="1">
      <protection hidden="1"/>
    </xf>
    <xf numFmtId="9" fontId="0" fillId="17" borderId="21" xfId="7" applyFont="1" applyFill="1" applyBorder="1" applyProtection="1">
      <protection hidden="1"/>
    </xf>
    <xf numFmtId="0" fontId="0" fillId="0" borderId="19" xfId="0" applyBorder="1" applyAlignment="1" applyProtection="1">
      <alignment wrapText="1"/>
      <protection hidden="1"/>
    </xf>
    <xf numFmtId="0" fontId="0" fillId="0" borderId="21" xfId="0" applyBorder="1" applyAlignment="1" applyProtection="1">
      <alignment wrapText="1"/>
      <protection hidden="1"/>
    </xf>
    <xf numFmtId="0" fontId="0" fillId="9" borderId="13" xfId="0" applyFill="1" applyBorder="1" applyProtection="1">
      <protection hidden="1"/>
    </xf>
    <xf numFmtId="0" fontId="0" fillId="19" borderId="13" xfId="0" applyFill="1" applyBorder="1" applyProtection="1">
      <protection hidden="1"/>
    </xf>
    <xf numFmtId="0" fontId="0" fillId="19" borderId="15" xfId="0" applyFill="1" applyBorder="1" applyProtection="1">
      <protection hidden="1"/>
    </xf>
    <xf numFmtId="0" fontId="31" fillId="7" borderId="0" xfId="0" applyFont="1" applyFill="1" applyAlignment="1" applyProtection="1">
      <alignment vertical="center"/>
      <protection hidden="1"/>
    </xf>
    <xf numFmtId="0" fontId="15" fillId="8" borderId="13" xfId="0" applyFont="1" applyFill="1" applyBorder="1" applyProtection="1">
      <protection hidden="1"/>
    </xf>
    <xf numFmtId="0" fontId="15" fillId="8" borderId="15" xfId="0" applyFont="1" applyFill="1" applyBorder="1" applyProtection="1">
      <protection hidden="1"/>
    </xf>
    <xf numFmtId="9" fontId="0" fillId="7" borderId="11" xfId="0" applyNumberFormat="1" applyFill="1" applyBorder="1" applyProtection="1">
      <protection hidden="1"/>
    </xf>
    <xf numFmtId="0" fontId="0" fillId="7" borderId="12" xfId="0" applyFill="1" applyBorder="1" applyProtection="1">
      <protection hidden="1"/>
    </xf>
    <xf numFmtId="0" fontId="15" fillId="20" borderId="0" xfId="0" applyFont="1" applyFill="1" applyProtection="1">
      <protection hidden="1"/>
    </xf>
    <xf numFmtId="0" fontId="0" fillId="19" borderId="0" xfId="0" applyFill="1" applyProtection="1">
      <protection hidden="1"/>
    </xf>
    <xf numFmtId="0" fontId="15" fillId="20" borderId="13" xfId="0" applyFont="1" applyFill="1" applyBorder="1" applyProtection="1">
      <protection hidden="1"/>
    </xf>
    <xf numFmtId="0" fontId="15" fillId="20" borderId="15" xfId="0" applyFont="1" applyFill="1" applyBorder="1" applyProtection="1">
      <protection hidden="1"/>
    </xf>
    <xf numFmtId="0" fontId="38" fillId="18" borderId="2" xfId="0" applyFont="1" applyFill="1" applyBorder="1" applyProtection="1">
      <protection locked="0"/>
    </xf>
    <xf numFmtId="0" fontId="38" fillId="18" borderId="5" xfId="0" applyFont="1" applyFill="1" applyBorder="1" applyProtection="1">
      <protection locked="0"/>
    </xf>
    <xf numFmtId="0" fontId="31" fillId="8" borderId="11" xfId="6" applyFont="1" applyFill="1" applyBorder="1" applyAlignment="1">
      <alignment horizontal="center" vertical="center" wrapText="1"/>
      <protection hidden="1"/>
    </xf>
    <xf numFmtId="0" fontId="47" fillId="17" borderId="19" xfId="6" applyFont="1" applyFill="1" applyBorder="1">
      <alignment horizontal="left" vertical="center" wrapText="1"/>
      <protection hidden="1"/>
    </xf>
    <xf numFmtId="0" fontId="45" fillId="13" borderId="17" xfId="5" applyFont="1" applyFill="1" applyBorder="1" applyAlignment="1">
      <alignment horizontal="center" vertical="center"/>
      <protection hidden="1"/>
    </xf>
    <xf numFmtId="0" fontId="47" fillId="17" borderId="13" xfId="6" applyFont="1" applyFill="1" applyBorder="1">
      <alignment horizontal="left" vertical="center" wrapText="1"/>
      <protection hidden="1"/>
    </xf>
    <xf numFmtId="0" fontId="45" fillId="13" borderId="15" xfId="5" applyFont="1" applyFill="1" applyBorder="1" applyAlignment="1">
      <alignment horizontal="center" vertical="center"/>
      <protection hidden="1"/>
    </xf>
    <xf numFmtId="0" fontId="47" fillId="17" borderId="21" xfId="6" applyFont="1" applyFill="1" applyBorder="1">
      <alignment horizontal="left" vertical="center" wrapText="1"/>
      <protection hidden="1"/>
    </xf>
    <xf numFmtId="0" fontId="45" fillId="13" borderId="18" xfId="5" applyFont="1" applyFill="1" applyBorder="1" applyAlignment="1">
      <alignment horizontal="center" vertical="center"/>
      <protection hidden="1"/>
    </xf>
    <xf numFmtId="0" fontId="31" fillId="10" borderId="19" xfId="6" applyFont="1" applyFill="1" applyBorder="1">
      <alignment horizontal="left" vertical="center" wrapText="1"/>
      <protection hidden="1"/>
    </xf>
    <xf numFmtId="0" fontId="47" fillId="22" borderId="19" xfId="6" applyFont="1" applyFill="1" applyBorder="1">
      <alignment horizontal="left" vertical="center" wrapText="1"/>
      <protection hidden="1"/>
    </xf>
    <xf numFmtId="0" fontId="47" fillId="22" borderId="13" xfId="6" applyFont="1" applyFill="1" applyBorder="1">
      <alignment horizontal="left" vertical="center" wrapText="1"/>
      <protection hidden="1"/>
    </xf>
    <xf numFmtId="0" fontId="47" fillId="22" borderId="21" xfId="6" applyFont="1" applyFill="1" applyBorder="1">
      <alignment horizontal="left" vertical="center" wrapText="1"/>
      <protection hidden="1"/>
    </xf>
    <xf numFmtId="0" fontId="38" fillId="18" borderId="36" xfId="0" applyFont="1" applyFill="1" applyBorder="1" applyProtection="1">
      <protection locked="0"/>
    </xf>
    <xf numFmtId="0" fontId="38" fillId="18" borderId="40" xfId="0" applyFont="1" applyFill="1" applyBorder="1" applyProtection="1">
      <protection locked="0"/>
    </xf>
    <xf numFmtId="0" fontId="38" fillId="18" borderId="41" xfId="0" applyFont="1" applyFill="1" applyBorder="1" applyProtection="1">
      <protection locked="0"/>
    </xf>
    <xf numFmtId="0" fontId="38" fillId="18" borderId="42" xfId="0" applyFont="1" applyFill="1" applyBorder="1" applyProtection="1">
      <protection locked="0"/>
    </xf>
    <xf numFmtId="0" fontId="38" fillId="18" borderId="43" xfId="0" applyFont="1" applyFill="1" applyBorder="1" applyProtection="1">
      <protection locked="0"/>
    </xf>
    <xf numFmtId="0" fontId="38" fillId="18" borderId="38" xfId="0" applyFont="1" applyFill="1" applyBorder="1" applyProtection="1">
      <protection locked="0"/>
    </xf>
    <xf numFmtId="0" fontId="40" fillId="0" borderId="2" xfId="4" applyFont="1" applyBorder="1" applyAlignment="1" applyProtection="1">
      <alignment vertical="top" wrapText="1"/>
      <protection hidden="1"/>
    </xf>
    <xf numFmtId="0" fontId="40" fillId="7" borderId="2" xfId="4" applyFont="1" applyFill="1" applyBorder="1" applyAlignment="1" applyProtection="1">
      <alignment vertical="top" wrapText="1"/>
      <protection hidden="1"/>
    </xf>
    <xf numFmtId="0" fontId="40" fillId="0" borderId="5" xfId="4" applyFont="1" applyBorder="1" applyAlignment="1" applyProtection="1">
      <alignment vertical="top" wrapText="1"/>
      <protection hidden="1"/>
    </xf>
    <xf numFmtId="0" fontId="49" fillId="21" borderId="11" xfId="0" applyFont="1" applyFill="1" applyBorder="1" applyAlignment="1" applyProtection="1">
      <alignment horizontal="left" vertical="center" wrapText="1"/>
      <protection hidden="1"/>
    </xf>
    <xf numFmtId="0" fontId="49" fillId="21" borderId="16" xfId="0" applyFont="1" applyFill="1" applyBorder="1" applyAlignment="1" applyProtection="1">
      <alignment horizontal="left" vertical="center" wrapText="1"/>
      <protection hidden="1"/>
    </xf>
    <xf numFmtId="0" fontId="49" fillId="21" borderId="12" xfId="0" applyFont="1" applyFill="1" applyBorder="1" applyAlignment="1" applyProtection="1">
      <alignment horizontal="left" vertical="center" wrapText="1"/>
      <protection hidden="1"/>
    </xf>
    <xf numFmtId="0" fontId="49" fillId="23" borderId="11" xfId="0" applyFont="1" applyFill="1" applyBorder="1" applyAlignment="1" applyProtection="1">
      <alignment horizontal="left" vertical="center" wrapText="1"/>
      <protection hidden="1"/>
    </xf>
    <xf numFmtId="0" fontId="49" fillId="23" borderId="16" xfId="0" applyFont="1" applyFill="1" applyBorder="1" applyAlignment="1" applyProtection="1">
      <alignment horizontal="left" vertical="center" wrapText="1"/>
      <protection hidden="1"/>
    </xf>
    <xf numFmtId="0" fontId="49" fillId="23" borderId="12" xfId="0" applyFont="1" applyFill="1" applyBorder="1" applyAlignment="1" applyProtection="1">
      <alignment horizontal="left" vertical="center" wrapText="1"/>
      <protection hidden="1"/>
    </xf>
    <xf numFmtId="0" fontId="33" fillId="11" borderId="16" xfId="0" applyFont="1" applyFill="1" applyBorder="1" applyAlignment="1" applyProtection="1">
      <alignment horizontal="left" vertical="center"/>
      <protection hidden="1"/>
    </xf>
    <xf numFmtId="0" fontId="33" fillId="11" borderId="12" xfId="0" applyFont="1" applyFill="1" applyBorder="1" applyAlignment="1" applyProtection="1">
      <alignment horizontal="left" vertical="center"/>
      <protection hidden="1"/>
    </xf>
    <xf numFmtId="0" fontId="33" fillId="8" borderId="12" xfId="4" applyFont="1" applyFill="1" applyBorder="1" applyAlignment="1" applyProtection="1">
      <alignment horizontal="center" vertical="center" wrapText="1"/>
      <protection hidden="1"/>
    </xf>
    <xf numFmtId="0" fontId="50" fillId="8" borderId="0" xfId="0" applyFont="1" applyFill="1" applyAlignment="1">
      <alignment vertical="center"/>
    </xf>
    <xf numFmtId="0" fontId="51" fillId="8" borderId="0" xfId="0" applyFont="1" applyFill="1" applyAlignment="1" applyProtection="1">
      <alignment vertical="center"/>
      <protection hidden="1"/>
    </xf>
    <xf numFmtId="0" fontId="53" fillId="8" borderId="3" xfId="0" applyFont="1" applyFill="1" applyBorder="1" applyAlignment="1" applyProtection="1">
      <alignment vertical="center"/>
      <protection hidden="1"/>
    </xf>
    <xf numFmtId="0" fontId="53" fillId="8" borderId="13" xfId="0" applyFont="1" applyFill="1" applyBorder="1" applyAlignment="1" applyProtection="1">
      <alignment vertical="center"/>
      <protection hidden="1"/>
    </xf>
    <xf numFmtId="0" fontId="54" fillId="17" borderId="19" xfId="6" applyFont="1" applyFill="1" applyBorder="1">
      <alignment horizontal="left" vertical="center" wrapText="1"/>
      <protection hidden="1"/>
    </xf>
    <xf numFmtId="0" fontId="54" fillId="17" borderId="13" xfId="6" applyFont="1" applyFill="1" applyBorder="1">
      <alignment horizontal="left" vertical="center" wrapText="1"/>
      <protection hidden="1"/>
    </xf>
    <xf numFmtId="0" fontId="54" fillId="17" borderId="21" xfId="6" applyFont="1" applyFill="1" applyBorder="1">
      <alignment horizontal="left" vertical="center" wrapText="1"/>
      <protection hidden="1"/>
    </xf>
    <xf numFmtId="0" fontId="54" fillId="22" borderId="19" xfId="6" applyFont="1" applyFill="1" applyBorder="1">
      <alignment horizontal="left" vertical="center" wrapText="1"/>
      <protection hidden="1"/>
    </xf>
    <xf numFmtId="0" fontId="54" fillId="22" borderId="13" xfId="6" applyFont="1" applyFill="1" applyBorder="1">
      <alignment horizontal="left" vertical="center" wrapText="1"/>
      <protection hidden="1"/>
    </xf>
    <xf numFmtId="0" fontId="54" fillId="22" borderId="21" xfId="6" applyFont="1" applyFill="1" applyBorder="1">
      <alignment horizontal="left" vertical="center" wrapText="1"/>
      <protection hidden="1"/>
    </xf>
    <xf numFmtId="0" fontId="42" fillId="7" borderId="10" xfId="0" applyFont="1" applyFill="1" applyBorder="1" applyAlignment="1" applyProtection="1">
      <alignment vertical="center"/>
      <protection hidden="1"/>
    </xf>
    <xf numFmtId="0" fontId="53" fillId="8" borderId="14" xfId="0" applyFont="1" applyFill="1" applyBorder="1" applyAlignment="1" applyProtection="1">
      <alignment vertical="center"/>
      <protection hidden="1"/>
    </xf>
    <xf numFmtId="14" fontId="20" fillId="7" borderId="0" xfId="0" applyNumberFormat="1" applyFont="1" applyFill="1" applyAlignment="1">
      <alignment vertical="center"/>
    </xf>
    <xf numFmtId="0" fontId="21" fillId="7" borderId="0" xfId="0" applyFont="1" applyFill="1" applyAlignment="1">
      <alignment horizontal="center" vertical="center"/>
    </xf>
    <xf numFmtId="0" fontId="16" fillId="8" borderId="12" xfId="0" applyFont="1" applyFill="1" applyBorder="1" applyAlignment="1" applyProtection="1">
      <alignment horizontal="center" vertical="center"/>
      <protection hidden="1"/>
    </xf>
    <xf numFmtId="0" fontId="38" fillId="8" borderId="9" xfId="0" applyFont="1" applyFill="1" applyBorder="1"/>
    <xf numFmtId="0" fontId="39" fillId="0" borderId="41" xfId="0" applyFont="1" applyBorder="1" applyAlignment="1" applyProtection="1">
      <alignment horizontal="left" vertical="top" wrapText="1"/>
      <protection hidden="1"/>
    </xf>
    <xf numFmtId="0" fontId="53" fillId="10" borderId="19" xfId="6" applyFont="1" applyFill="1" applyBorder="1">
      <alignment horizontal="left" vertical="center" wrapText="1"/>
      <protection hidden="1"/>
    </xf>
    <xf numFmtId="0" fontId="53" fillId="10" borderId="21" xfId="6" applyFont="1" applyFill="1" applyBorder="1">
      <alignment horizontal="left" vertical="center" wrapText="1"/>
      <protection hidden="1"/>
    </xf>
    <xf numFmtId="0" fontId="57" fillId="13" borderId="45" xfId="5" applyFont="1" applyFill="1" applyBorder="1" applyAlignment="1">
      <alignment horizontal="center" vertical="center"/>
      <protection hidden="1"/>
    </xf>
    <xf numFmtId="0" fontId="57" fillId="13" borderId="46" xfId="5" applyFont="1" applyFill="1" applyBorder="1" applyAlignment="1">
      <alignment horizontal="center" vertical="center"/>
      <protection hidden="1"/>
    </xf>
    <xf numFmtId="0" fontId="57" fillId="13" borderId="47" xfId="5" applyFont="1" applyFill="1" applyBorder="1" applyAlignment="1">
      <alignment horizontal="center" vertical="center"/>
      <protection hidden="1"/>
    </xf>
    <xf numFmtId="0" fontId="57" fillId="13" borderId="48" xfId="5" applyFont="1" applyFill="1" applyBorder="1" applyAlignment="1">
      <alignment horizontal="center" vertical="center"/>
      <protection hidden="1"/>
    </xf>
    <xf numFmtId="0" fontId="57" fillId="13" borderId="49" xfId="5" applyFont="1" applyFill="1" applyBorder="1" applyAlignment="1">
      <alignment horizontal="center" vertical="center"/>
      <protection hidden="1"/>
    </xf>
    <xf numFmtId="164" fontId="57" fillId="13" borderId="50" xfId="7" applyNumberFormat="1" applyFont="1" applyFill="1" applyBorder="1" applyAlignment="1" applyProtection="1">
      <alignment horizontal="center" vertical="center"/>
      <protection hidden="1"/>
    </xf>
    <xf numFmtId="164" fontId="57" fillId="13" borderId="51" xfId="7" applyNumberFormat="1" applyFont="1" applyFill="1" applyBorder="1" applyAlignment="1" applyProtection="1">
      <alignment horizontal="center" vertical="center"/>
      <protection hidden="1"/>
    </xf>
    <xf numFmtId="164" fontId="57" fillId="13" borderId="52" xfId="5" applyNumberFormat="1" applyFont="1" applyFill="1" applyBorder="1" applyAlignment="1">
      <alignment horizontal="center" vertical="center"/>
      <protection hidden="1"/>
    </xf>
    <xf numFmtId="164" fontId="57" fillId="13" borderId="50" xfId="5" applyNumberFormat="1" applyFont="1" applyFill="1" applyBorder="1" applyAlignment="1">
      <alignment horizontal="center" vertical="center"/>
      <protection hidden="1"/>
    </xf>
    <xf numFmtId="164" fontId="57" fillId="13" borderId="51" xfId="5" applyNumberFormat="1" applyFont="1" applyFill="1" applyBorder="1" applyAlignment="1">
      <alignment horizontal="center" vertical="center"/>
      <protection hidden="1"/>
    </xf>
    <xf numFmtId="164" fontId="57" fillId="13" borderId="53" xfId="5" applyNumberFormat="1" applyFont="1" applyFill="1" applyBorder="1" applyAlignment="1">
      <alignment horizontal="center" vertical="center"/>
      <protection hidden="1"/>
    </xf>
    <xf numFmtId="164" fontId="57" fillId="13" borderId="54" xfId="5" applyNumberFormat="1" applyFont="1" applyFill="1" applyBorder="1" applyAlignment="1">
      <alignment horizontal="center" vertical="center"/>
      <protection hidden="1"/>
    </xf>
    <xf numFmtId="1" fontId="57" fillId="13" borderId="55" xfId="7" applyNumberFormat="1" applyFont="1" applyFill="1" applyBorder="1" applyAlignment="1" applyProtection="1">
      <alignment horizontal="center" vertical="center"/>
      <protection hidden="1"/>
    </xf>
    <xf numFmtId="1" fontId="57" fillId="13" borderId="56" xfId="7" applyNumberFormat="1" applyFont="1" applyFill="1" applyBorder="1" applyAlignment="1" applyProtection="1">
      <alignment horizontal="center" vertical="center"/>
      <protection hidden="1"/>
    </xf>
    <xf numFmtId="1" fontId="57" fillId="13" borderId="57" xfId="7" applyNumberFormat="1" applyFont="1" applyFill="1" applyBorder="1" applyAlignment="1" applyProtection="1">
      <alignment horizontal="center" vertical="center"/>
      <protection hidden="1"/>
    </xf>
    <xf numFmtId="1" fontId="57" fillId="13" borderId="58" xfId="7" applyNumberFormat="1" applyFont="1" applyFill="1" applyBorder="1" applyAlignment="1" applyProtection="1">
      <alignment horizontal="center" vertical="center"/>
      <protection hidden="1"/>
    </xf>
    <xf numFmtId="0" fontId="53" fillId="8" borderId="19" xfId="6" applyFont="1" applyFill="1" applyBorder="1" applyAlignment="1">
      <alignment horizontal="left" vertical="center" wrapText="1" indent="1"/>
      <protection hidden="1"/>
    </xf>
    <xf numFmtId="0" fontId="53" fillId="9" borderId="11" xfId="6" applyFont="1" applyFill="1" applyBorder="1" applyAlignment="1">
      <alignment horizontal="left" vertical="center" wrapText="1" indent="1"/>
      <protection hidden="1"/>
    </xf>
    <xf numFmtId="0" fontId="35" fillId="10" borderId="0" xfId="0" applyFont="1" applyFill="1" applyAlignment="1" applyProtection="1">
      <alignment vertical="center" wrapText="1"/>
      <protection hidden="1"/>
    </xf>
    <xf numFmtId="0" fontId="31" fillId="8" borderId="0" xfId="0" applyFont="1" applyFill="1" applyAlignment="1" applyProtection="1">
      <alignment vertical="center" wrapText="1"/>
      <protection hidden="1"/>
    </xf>
    <xf numFmtId="0" fontId="0" fillId="8" borderId="19" xfId="0" applyFill="1" applyBorder="1" applyProtection="1">
      <protection hidden="1"/>
    </xf>
    <xf numFmtId="0" fontId="25" fillId="0" borderId="11" xfId="0" applyFont="1" applyBorder="1" applyAlignment="1" applyProtection="1">
      <alignment vertical="top" wrapText="1"/>
      <protection hidden="1"/>
    </xf>
    <xf numFmtId="14" fontId="0" fillId="7" borderId="19" xfId="0" applyNumberFormat="1" applyFill="1" applyBorder="1" applyProtection="1">
      <protection hidden="1"/>
    </xf>
    <xf numFmtId="14" fontId="0" fillId="7" borderId="11" xfId="0" applyNumberFormat="1" applyFill="1" applyBorder="1" applyProtection="1">
      <protection hidden="1"/>
    </xf>
    <xf numFmtId="0" fontId="33" fillId="14" borderId="19" xfId="0" applyFont="1" applyFill="1" applyBorder="1" applyAlignment="1" applyProtection="1">
      <alignment horizontal="center" vertical="center" wrapText="1"/>
      <protection hidden="1"/>
    </xf>
    <xf numFmtId="0" fontId="33" fillId="11" borderId="24" xfId="0" applyFont="1" applyFill="1" applyBorder="1" applyAlignment="1" applyProtection="1">
      <alignment horizontal="center" vertical="center"/>
      <protection hidden="1"/>
    </xf>
    <xf numFmtId="0" fontId="33" fillId="11" borderId="9" xfId="0" applyFont="1" applyFill="1" applyBorder="1" applyAlignment="1" applyProtection="1">
      <alignment horizontal="center" vertical="center"/>
      <protection hidden="1"/>
    </xf>
    <xf numFmtId="14" fontId="0" fillId="7" borderId="14" xfId="0" applyNumberFormat="1" applyFill="1" applyBorder="1" applyProtection="1">
      <protection hidden="1"/>
    </xf>
    <xf numFmtId="14" fontId="0" fillId="7" borderId="9" xfId="0" applyNumberFormat="1" applyFill="1" applyBorder="1" applyProtection="1">
      <protection hidden="1"/>
    </xf>
    <xf numFmtId="0" fontId="48" fillId="0" borderId="36" xfId="0" applyFont="1" applyBorder="1" applyAlignment="1" applyProtection="1">
      <alignment horizontal="left" vertical="top" wrapText="1"/>
      <protection hidden="1"/>
    </xf>
    <xf numFmtId="0" fontId="39" fillId="7" borderId="36" xfId="0" applyFont="1" applyFill="1" applyBorder="1" applyAlignment="1" applyProtection="1">
      <alignment horizontal="left" vertical="top" wrapText="1"/>
      <protection hidden="1"/>
    </xf>
    <xf numFmtId="0" fontId="48" fillId="7" borderId="36" xfId="0" applyFont="1" applyFill="1" applyBorder="1" applyAlignment="1" applyProtection="1">
      <alignment horizontal="left" vertical="top" wrapText="1"/>
      <protection hidden="1"/>
    </xf>
    <xf numFmtId="0" fontId="39" fillId="0" borderId="36" xfId="0" applyFont="1" applyBorder="1" applyAlignment="1" applyProtection="1">
      <alignment horizontal="left" vertical="top" wrapText="1"/>
      <protection hidden="1"/>
    </xf>
    <xf numFmtId="0" fontId="31" fillId="8" borderId="59" xfId="0" applyFont="1" applyFill="1" applyBorder="1" applyAlignment="1" applyProtection="1">
      <alignment horizontal="center" vertical="center"/>
      <protection hidden="1"/>
    </xf>
    <xf numFmtId="0" fontId="31" fillId="8" borderId="25" xfId="0" applyFont="1" applyFill="1" applyBorder="1" applyAlignment="1" applyProtection="1">
      <alignment horizontal="center" vertical="center"/>
      <protection hidden="1"/>
    </xf>
    <xf numFmtId="0" fontId="31" fillId="8" borderId="37" xfId="0" applyFont="1" applyFill="1" applyBorder="1" applyAlignment="1" applyProtection="1">
      <alignment horizontal="center" vertical="center"/>
      <protection hidden="1"/>
    </xf>
    <xf numFmtId="0" fontId="39" fillId="0" borderId="60" xfId="0" applyFont="1" applyBorder="1" applyAlignment="1" applyProtection="1">
      <alignment horizontal="left" vertical="top" wrapText="1"/>
      <protection hidden="1"/>
    </xf>
    <xf numFmtId="0" fontId="40" fillId="0" borderId="61" xfId="4" applyFont="1" applyBorder="1" applyAlignment="1" applyProtection="1">
      <alignment vertical="top" wrapText="1"/>
      <protection hidden="1"/>
    </xf>
    <xf numFmtId="0" fontId="38" fillId="18" borderId="60" xfId="0" applyFont="1" applyFill="1" applyBorder="1" applyProtection="1">
      <protection locked="0"/>
    </xf>
    <xf numFmtId="0" fontId="38" fillId="18" borderId="61" xfId="0" applyFont="1" applyFill="1" applyBorder="1" applyProtection="1">
      <protection locked="0"/>
    </xf>
    <xf numFmtId="0" fontId="38" fillId="18" borderId="62" xfId="0" applyFont="1" applyFill="1" applyBorder="1" applyProtection="1">
      <protection locked="0"/>
    </xf>
    <xf numFmtId="0" fontId="38" fillId="18" borderId="63" xfId="0" applyFont="1" applyFill="1" applyBorder="1" applyProtection="1">
      <protection locked="0"/>
    </xf>
    <xf numFmtId="14" fontId="38" fillId="24" borderId="66" xfId="0" applyNumberFormat="1" applyFont="1" applyFill="1" applyBorder="1" applyAlignment="1" applyProtection="1">
      <alignment horizontal="left" vertical="center" indent="1"/>
      <protection locked="0"/>
    </xf>
    <xf numFmtId="14" fontId="38" fillId="24" borderId="67" xfId="0" applyNumberFormat="1" applyFont="1" applyFill="1" applyBorder="1" applyAlignment="1" applyProtection="1">
      <alignment horizontal="left" vertical="center" indent="1"/>
      <protection locked="0"/>
    </xf>
    <xf numFmtId="14" fontId="38" fillId="24" borderId="68" xfId="0" applyNumberFormat="1" applyFont="1" applyFill="1" applyBorder="1" applyAlignment="1" applyProtection="1">
      <alignment horizontal="left" vertical="center" indent="1"/>
      <protection locked="0"/>
    </xf>
    <xf numFmtId="14" fontId="38" fillId="24" borderId="64" xfId="0" applyNumberFormat="1" applyFont="1" applyFill="1" applyBorder="1" applyAlignment="1" applyProtection="1">
      <alignment horizontal="left" vertical="center" indent="1"/>
      <protection locked="0"/>
    </xf>
    <xf numFmtId="14" fontId="38" fillId="24" borderId="65" xfId="0" applyNumberFormat="1" applyFont="1" applyFill="1" applyBorder="1" applyAlignment="1" applyProtection="1">
      <alignment horizontal="left" vertical="center" indent="1"/>
      <protection locked="0"/>
    </xf>
    <xf numFmtId="0" fontId="0" fillId="8" borderId="17" xfId="0" applyFill="1" applyBorder="1" applyProtection="1">
      <protection hidden="1"/>
    </xf>
    <xf numFmtId="0" fontId="0" fillId="8" borderId="21" xfId="0" applyFill="1" applyBorder="1" applyProtection="1">
      <protection hidden="1"/>
    </xf>
    <xf numFmtId="0" fontId="40" fillId="0" borderId="27" xfId="4" applyFont="1" applyBorder="1" applyAlignment="1" applyProtection="1">
      <alignment vertical="top" wrapText="1"/>
      <protection hidden="1"/>
    </xf>
    <xf numFmtId="0" fontId="31" fillId="8" borderId="21" xfId="0" applyFont="1" applyFill="1" applyBorder="1" applyAlignment="1" applyProtection="1">
      <alignment vertical="center" wrapText="1"/>
      <protection hidden="1"/>
    </xf>
    <xf numFmtId="0" fontId="31" fillId="8" borderId="11" xfId="0" applyFont="1" applyFill="1" applyBorder="1" applyAlignment="1" applyProtection="1">
      <alignment horizontal="center" vertical="center"/>
      <protection hidden="1"/>
    </xf>
    <xf numFmtId="0" fontId="58" fillId="0" borderId="2" xfId="0" applyFont="1" applyBorder="1" applyAlignment="1" applyProtection="1">
      <alignment vertical="top" wrapText="1"/>
      <protection hidden="1"/>
    </xf>
    <xf numFmtId="0" fontId="33" fillId="8" borderId="0" xfId="0" applyFont="1" applyFill="1" applyAlignment="1">
      <alignment vertical="center"/>
    </xf>
    <xf numFmtId="0" fontId="31" fillId="10" borderId="28" xfId="0" applyFont="1" applyFill="1" applyBorder="1" applyAlignment="1" applyProtection="1">
      <alignment horizontal="left" vertical="center"/>
      <protection hidden="1"/>
    </xf>
    <xf numFmtId="0" fontId="31" fillId="10" borderId="17" xfId="0" applyFont="1" applyFill="1" applyBorder="1" applyAlignment="1" applyProtection="1">
      <alignment horizontal="left" vertical="center"/>
      <protection hidden="1"/>
    </xf>
    <xf numFmtId="0" fontId="37" fillId="9" borderId="0" xfId="0" applyFont="1" applyFill="1" applyAlignment="1" applyProtection="1">
      <alignment horizontal="left" vertical="center" wrapText="1"/>
      <protection hidden="1"/>
    </xf>
    <xf numFmtId="0" fontId="35" fillId="10" borderId="0" xfId="0" applyFont="1" applyFill="1" applyAlignment="1" applyProtection="1">
      <alignment horizontal="left" vertical="center" wrapText="1"/>
      <protection hidden="1"/>
    </xf>
    <xf numFmtId="0" fontId="34" fillId="12" borderId="14" xfId="0" applyFont="1" applyFill="1" applyBorder="1" applyAlignment="1" applyProtection="1">
      <alignment horizontal="center" vertical="center" wrapText="1"/>
      <protection locked="0"/>
    </xf>
    <xf numFmtId="0" fontId="34" fillId="12" borderId="30" xfId="0" applyFont="1" applyFill="1" applyBorder="1" applyAlignment="1" applyProtection="1">
      <alignment horizontal="center" vertical="center" wrapText="1"/>
      <protection locked="0"/>
    </xf>
    <xf numFmtId="0" fontId="34" fillId="12" borderId="20" xfId="0" applyFont="1" applyFill="1" applyBorder="1" applyAlignment="1" applyProtection="1">
      <alignment horizontal="center" vertical="center" wrapText="1"/>
      <protection locked="0"/>
    </xf>
    <xf numFmtId="0" fontId="52" fillId="10" borderId="0" xfId="0" applyFont="1" applyFill="1" applyAlignment="1" applyProtection="1">
      <alignment horizontal="left" vertical="center" wrapText="1"/>
      <protection hidden="1"/>
    </xf>
    <xf numFmtId="0" fontId="55" fillId="8" borderId="14" xfId="6" applyFont="1" applyFill="1" applyBorder="1" applyAlignment="1">
      <alignment horizontal="center" vertical="center" wrapText="1"/>
      <protection hidden="1"/>
    </xf>
    <xf numFmtId="0" fontId="55" fillId="8" borderId="30" xfId="6" applyFont="1" applyFill="1" applyBorder="1" applyAlignment="1">
      <alignment horizontal="center" vertical="center" wrapText="1"/>
      <protection hidden="1"/>
    </xf>
    <xf numFmtId="0" fontId="55" fillId="8" borderId="20" xfId="6" applyFont="1" applyFill="1" applyBorder="1" applyAlignment="1">
      <alignment horizontal="center" vertical="center" wrapText="1"/>
      <protection hidden="1"/>
    </xf>
    <xf numFmtId="0" fontId="46" fillId="8" borderId="14" xfId="6" applyFont="1" applyFill="1" applyBorder="1" applyAlignment="1">
      <alignment horizontal="center" vertical="center" wrapText="1"/>
      <protection hidden="1"/>
    </xf>
    <xf numFmtId="0" fontId="46" fillId="8" borderId="20" xfId="6" applyFont="1" applyFill="1" applyBorder="1" applyAlignment="1">
      <alignment horizontal="center" vertical="center" wrapText="1"/>
      <protection hidden="1"/>
    </xf>
    <xf numFmtId="0" fontId="53" fillId="9" borderId="14" xfId="6" applyFont="1" applyFill="1" applyBorder="1" applyAlignment="1">
      <alignment horizontal="left" vertical="center" wrapText="1" indent="1"/>
      <protection hidden="1"/>
    </xf>
    <xf numFmtId="0" fontId="53" fillId="9" borderId="20" xfId="6" applyFont="1" applyFill="1" applyBorder="1" applyAlignment="1">
      <alignment horizontal="left" vertical="center" wrapText="1" indent="1"/>
      <protection hidden="1"/>
    </xf>
    <xf numFmtId="164" fontId="45" fillId="13" borderId="14" xfId="7" applyNumberFormat="1" applyFont="1" applyFill="1" applyBorder="1" applyAlignment="1" applyProtection="1">
      <alignment horizontal="center" vertical="center"/>
      <protection hidden="1"/>
    </xf>
    <xf numFmtId="164" fontId="45" fillId="13" borderId="20" xfId="7" applyNumberFormat="1" applyFont="1" applyFill="1" applyBorder="1" applyAlignment="1" applyProtection="1">
      <alignment horizontal="center" vertical="center"/>
      <protection hidden="1"/>
    </xf>
    <xf numFmtId="2" fontId="53" fillId="10" borderId="44" xfId="3" applyNumberFormat="1" applyFont="1" applyFill="1" applyBorder="1" applyAlignment="1" applyProtection="1">
      <alignment horizontal="center" vertical="center"/>
      <protection hidden="1"/>
    </xf>
    <xf numFmtId="2" fontId="53" fillId="10" borderId="41" xfId="3" applyNumberFormat="1" applyFont="1" applyFill="1" applyBorder="1" applyAlignment="1" applyProtection="1">
      <alignment horizontal="center" vertical="center"/>
      <protection hidden="1"/>
    </xf>
    <xf numFmtId="0" fontId="53" fillId="10" borderId="7" xfId="5" applyFont="1" applyFill="1" applyBorder="1" applyAlignment="1">
      <alignment horizontal="center" vertical="center"/>
      <protection hidden="1"/>
    </xf>
    <xf numFmtId="0" fontId="53" fillId="10" borderId="43" xfId="5" applyFont="1" applyFill="1" applyBorder="1" applyAlignment="1">
      <alignment horizontal="center" vertical="center"/>
      <protection hidden="1"/>
    </xf>
    <xf numFmtId="0" fontId="0" fillId="6" borderId="19" xfId="0" applyFill="1" applyBorder="1" applyAlignment="1" applyProtection="1">
      <alignment horizontal="center" vertical="center"/>
      <protection hidden="1"/>
    </xf>
    <xf numFmtId="0" fontId="0" fillId="6" borderId="21" xfId="0" applyFill="1" applyBorder="1" applyAlignment="1" applyProtection="1">
      <alignment horizontal="center" vertical="center"/>
      <protection hidden="1"/>
    </xf>
  </cellXfs>
  <cellStyles count="8">
    <cellStyle name="Explanatory Text" xfId="4" builtinId="53"/>
    <cellStyle name="Good" xfId="1" builtinId="26"/>
    <cellStyle name="Input" xfId="3" builtinId="20"/>
    <cellStyle name="Neutral" xfId="2" builtinId="28"/>
    <cellStyle name="Normal" xfId="0" builtinId="0"/>
    <cellStyle name="NSWTAG 1" xfId="5" xr:uid="{65B0FEFD-ABD6-4478-9E17-C0F862C6D95E}"/>
    <cellStyle name="NSWTAG 2" xfId="6" xr:uid="{D75F17D8-F657-49CF-9C05-553B9EFE2330}"/>
    <cellStyle name="Percent" xfId="7" builtinId="5"/>
  </cellStyles>
  <dxfs count="13">
    <dxf>
      <font>
        <b/>
        <i val="0"/>
        <color rgb="FFFF5050"/>
      </font>
      <fill>
        <patternFill>
          <bgColor rgb="FFFFCCCC"/>
        </patternFill>
      </fill>
    </dxf>
    <dxf>
      <font>
        <b/>
        <i val="0"/>
        <color rgb="FFFF5050"/>
      </font>
      <fill>
        <patternFill>
          <bgColor rgb="FFFFCCCC"/>
        </patternFill>
      </fill>
    </dxf>
    <dxf>
      <font>
        <b/>
        <i val="0"/>
        <color rgb="FFFF5050"/>
      </font>
      <fill>
        <patternFill>
          <bgColor rgb="FFFFCCCC"/>
        </patternFill>
      </fill>
    </dxf>
    <dxf>
      <font>
        <b val="0"/>
        <i/>
        <color theme="1" tint="0.499984740745262"/>
      </font>
      <fill>
        <patternFill>
          <bgColor theme="0" tint="-0.14996795556505021"/>
        </patternFill>
      </fill>
    </dxf>
    <dxf>
      <font>
        <b val="0"/>
        <i/>
        <color theme="1" tint="0.499984740745262"/>
      </font>
      <fill>
        <patternFill>
          <bgColor theme="0" tint="-0.14996795556505021"/>
        </patternFill>
      </fill>
    </dxf>
    <dxf>
      <font>
        <b val="0"/>
        <i/>
        <color theme="1" tint="0.499984740745262"/>
      </font>
      <fill>
        <patternFill>
          <bgColor theme="0" tint="-0.14996795556505021"/>
        </patternFill>
      </fill>
    </dxf>
    <dxf>
      <font>
        <b val="0"/>
        <i/>
        <color theme="1" tint="0.499984740745262"/>
      </font>
      <fill>
        <patternFill>
          <bgColor theme="0" tint="-0.14996795556505021"/>
        </patternFill>
      </fill>
    </dxf>
    <dxf>
      <font>
        <b val="0"/>
        <i/>
        <color theme="1" tint="0.499984740745262"/>
      </font>
      <fill>
        <patternFill>
          <bgColor theme="0" tint="-0.14996795556505021"/>
        </patternFill>
      </fill>
    </dxf>
    <dxf>
      <font>
        <b val="0"/>
        <i/>
        <color theme="1" tint="0.499984740745262"/>
      </font>
      <fill>
        <patternFill>
          <bgColor theme="0" tint="-0.14996795556505021"/>
        </patternFill>
      </fill>
    </dxf>
    <dxf>
      <font>
        <b val="0"/>
        <i/>
        <color theme="1" tint="0.499984740745262"/>
      </font>
      <fill>
        <patternFill>
          <bgColor theme="0" tint="-0.14996795556505021"/>
        </patternFill>
      </fill>
    </dxf>
    <dxf>
      <font>
        <b val="0"/>
        <i/>
        <color theme="1" tint="0.499984740745262"/>
      </font>
      <fill>
        <patternFill>
          <bgColor theme="0" tint="-0.14996795556505021"/>
        </patternFill>
      </fill>
    </dxf>
    <dxf>
      <font>
        <b val="0"/>
        <i/>
        <color theme="1" tint="0.499984740745262"/>
      </font>
      <fill>
        <patternFill>
          <bgColor theme="0" tint="-0.14996795556505021"/>
        </patternFill>
      </fill>
    </dxf>
    <dxf>
      <font>
        <b val="0"/>
        <i/>
        <color theme="1" tint="0.499984740745262"/>
      </font>
      <fill>
        <patternFill>
          <bgColor theme="0" tint="-0.14996795556505021"/>
        </patternFill>
      </fill>
    </dxf>
  </dxfs>
  <tableStyles count="0" defaultTableStyle="TableStyleMedium2" defaultPivotStyle="PivotStyleLight16"/>
  <colors>
    <mruColors>
      <color rgb="FF414141"/>
      <color rgb="FF19719F"/>
      <color rgb="FF114C69"/>
      <color rgb="FFDEF0FA"/>
      <color rgb="FFAB4627"/>
      <color rgb="FFD66B4B"/>
      <color rgb="FF1E87BC"/>
      <color rgb="FFE8F5FC"/>
      <color rgb="FFF5DED7"/>
      <color rgb="FFF3D6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r>
              <a:rPr lang="en-AU" sz="2400">
                <a:solidFill>
                  <a:schemeClr val="bg1"/>
                </a:solidFill>
              </a:rPr>
              <a:t> </a:t>
            </a:r>
          </a:p>
        </c:rich>
      </c:tx>
      <c:layout>
        <c:manualLayout>
          <c:xMode val="edge"/>
          <c:yMode val="edge"/>
          <c:x val="0.14323988919452754"/>
          <c:y val="1.4528287606005802E-2"/>
        </c:manualLayout>
      </c:layout>
      <c:overlay val="0"/>
      <c:spPr>
        <a:solidFill>
          <a:srgbClr val="414141"/>
        </a:solidFill>
        <a:ln>
          <a:noFill/>
        </a:ln>
        <a:effectLst/>
      </c:spPr>
      <c:txPr>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1136792081128426E-2"/>
          <c:y val="0.23541130250779954"/>
          <c:w val="0.89993356488637544"/>
          <c:h val="0.66967355541118423"/>
        </c:manualLayout>
      </c:layout>
      <c:barChart>
        <c:barDir val="col"/>
        <c:grouping val="clustered"/>
        <c:varyColors val="0"/>
        <c:ser>
          <c:idx val="1"/>
          <c:order val="0"/>
          <c:tx>
            <c:v>  Percentage of available PPGs</c:v>
          </c:tx>
          <c:spPr>
            <a:solidFill>
              <a:srgbClr val="D66B4B"/>
            </a:solidFill>
            <a:ln>
              <a:noFill/>
            </a:ln>
            <a:effectLst/>
          </c:spPr>
          <c:invertIfNegative val="0"/>
          <c:cat>
            <c:strRef>
              <c:f>Reference!$C$14:$J$14</c:f>
              <c:strCache>
                <c:ptCount val="8"/>
                <c:pt idx="0">
                  <c:v>Quarter 1</c:v>
                </c:pt>
                <c:pt idx="1">
                  <c:v>Quarter 2</c:v>
                </c:pt>
                <c:pt idx="2">
                  <c:v>Quarter 3</c:v>
                </c:pt>
                <c:pt idx="3">
                  <c:v>Quarter 4</c:v>
                </c:pt>
                <c:pt idx="4">
                  <c:v>Quarter 5</c:v>
                </c:pt>
                <c:pt idx="5">
                  <c:v>Quarter 6</c:v>
                </c:pt>
                <c:pt idx="6">
                  <c:v>Quarter 7</c:v>
                </c:pt>
                <c:pt idx="7">
                  <c:v>Quarter 8</c:v>
                </c:pt>
              </c:strCache>
            </c:strRef>
          </c:cat>
          <c:val>
            <c:numRef>
              <c:f>Reference!$C$50:$J$50</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7F54-4796-AD6E-41CDE1BA7090}"/>
            </c:ext>
          </c:extLst>
        </c:ser>
        <c:ser>
          <c:idx val="2"/>
          <c:order val="1"/>
          <c:tx>
            <c:v>  Percentage of current PPGs</c:v>
          </c:tx>
          <c:spPr>
            <a:solidFill>
              <a:srgbClr val="414141"/>
            </a:solidFill>
            <a:ln>
              <a:noFill/>
            </a:ln>
            <a:effectLst/>
          </c:spPr>
          <c:invertIfNegative val="0"/>
          <c:cat>
            <c:strRef>
              <c:f>Reference!$C$14:$J$14</c:f>
              <c:strCache>
                <c:ptCount val="8"/>
                <c:pt idx="0">
                  <c:v>Quarter 1</c:v>
                </c:pt>
                <c:pt idx="1">
                  <c:v>Quarter 2</c:v>
                </c:pt>
                <c:pt idx="2">
                  <c:v>Quarter 3</c:v>
                </c:pt>
                <c:pt idx="3">
                  <c:v>Quarter 4</c:v>
                </c:pt>
                <c:pt idx="4">
                  <c:v>Quarter 5</c:v>
                </c:pt>
                <c:pt idx="5">
                  <c:v>Quarter 6</c:v>
                </c:pt>
                <c:pt idx="6">
                  <c:v>Quarter 7</c:v>
                </c:pt>
                <c:pt idx="7">
                  <c:v>Quarter 8</c:v>
                </c:pt>
              </c:strCache>
            </c:strRef>
          </c:cat>
          <c:val>
            <c:numRef>
              <c:f>Reference!$C$51:$J$51</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7F54-4796-AD6E-41CDE1BA7090}"/>
            </c:ext>
          </c:extLst>
        </c:ser>
        <c:dLbls>
          <c:showLegendKey val="0"/>
          <c:showVal val="0"/>
          <c:showCatName val="0"/>
          <c:showSerName val="0"/>
          <c:showPercent val="0"/>
          <c:showBubbleSize val="0"/>
        </c:dLbls>
        <c:gapWidth val="150"/>
        <c:axId val="982656527"/>
        <c:axId val="190994911"/>
      </c:barChart>
      <c:lineChart>
        <c:grouping val="standard"/>
        <c:varyColors val="0"/>
        <c:ser>
          <c:idx val="0"/>
          <c:order val="2"/>
          <c:tx>
            <c:v>  Percentage of recommended and current PPGs</c:v>
          </c:tx>
          <c:spPr>
            <a:ln w="73025" cap="rnd">
              <a:solidFill>
                <a:srgbClr val="19719F"/>
              </a:solidFill>
              <a:round/>
            </a:ln>
            <a:effectLst/>
          </c:spPr>
          <c:marker>
            <c:symbol val="none"/>
          </c:marker>
          <c:val>
            <c:numRef>
              <c:f>Reference!$C$68:$J$68</c:f>
              <c:numCache>
                <c:formatCode>0%</c:formatCode>
                <c:ptCount val="8"/>
                <c:pt idx="0">
                  <c:v>0</c:v>
                </c:pt>
                <c:pt idx="1">
                  <c:v>0</c:v>
                </c:pt>
                <c:pt idx="2">
                  <c:v>0</c:v>
                </c:pt>
                <c:pt idx="3">
                  <c:v>0</c:v>
                </c:pt>
                <c:pt idx="4">
                  <c:v>0</c:v>
                </c:pt>
                <c:pt idx="5">
                  <c:v>0</c:v>
                </c:pt>
                <c:pt idx="6">
                  <c:v>0</c:v>
                </c:pt>
                <c:pt idx="7">
                  <c:v>0</c:v>
                </c:pt>
              </c:numCache>
            </c:numRef>
          </c:val>
          <c:smooth val="0"/>
          <c:extLst>
            <c:ext xmlns:c16="http://schemas.microsoft.com/office/drawing/2014/chart" uri="{C3380CC4-5D6E-409C-BE32-E72D297353CC}">
              <c16:uniqueId val="{00000000-8559-4DF5-BD06-348448D40410}"/>
            </c:ext>
          </c:extLst>
        </c:ser>
        <c:dLbls>
          <c:showLegendKey val="0"/>
          <c:showVal val="0"/>
          <c:showCatName val="0"/>
          <c:showSerName val="0"/>
          <c:showPercent val="0"/>
          <c:showBubbleSize val="0"/>
        </c:dLbls>
        <c:marker val="1"/>
        <c:smooth val="0"/>
        <c:axId val="982656527"/>
        <c:axId val="190994911"/>
      </c:lineChart>
      <c:catAx>
        <c:axId val="982656527"/>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rgbClr val="414141"/>
                </a:solidFill>
                <a:latin typeface="+mn-lt"/>
                <a:ea typeface="+mn-ea"/>
                <a:cs typeface="+mn-cs"/>
              </a:defRPr>
            </a:pPr>
            <a:endParaRPr lang="en-US"/>
          </a:p>
        </c:txPr>
        <c:crossAx val="190994911"/>
        <c:crosses val="autoZero"/>
        <c:auto val="1"/>
        <c:lblAlgn val="ctr"/>
        <c:lblOffset val="100"/>
        <c:noMultiLvlLbl val="0"/>
      </c:catAx>
      <c:valAx>
        <c:axId val="190994911"/>
        <c:scaling>
          <c:orientation val="minMax"/>
          <c:max val="1"/>
          <c:min val="0"/>
        </c:scaling>
        <c:delete val="0"/>
        <c:axPos val="l"/>
        <c:majorGridlines>
          <c:spPr>
            <a:ln w="9525" cap="flat" cmpd="sng" algn="ctr">
              <a:solidFill>
                <a:schemeClr val="bg1">
                  <a:lumMod val="9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rgbClr val="414141"/>
                </a:solidFill>
                <a:latin typeface="+mn-lt"/>
                <a:ea typeface="+mn-ea"/>
                <a:cs typeface="+mn-cs"/>
              </a:defRPr>
            </a:pPr>
            <a:endParaRPr lang="en-US"/>
          </a:p>
        </c:txPr>
        <c:crossAx val="982656527"/>
        <c:crosses val="autoZero"/>
        <c:crossBetween val="between"/>
      </c:valAx>
      <c:spPr>
        <a:noFill/>
        <a:ln>
          <a:noFill/>
        </a:ln>
        <a:effectLst/>
      </c:spPr>
    </c:plotArea>
    <c:legend>
      <c:legendPos val="tr"/>
      <c:legendEntry>
        <c:idx val="0"/>
        <c:txPr>
          <a:bodyPr rot="0" spcFirstLastPara="1" vertOverflow="ellipsis" vert="horz" wrap="square" anchor="ctr" anchorCtr="1"/>
          <a:lstStyle/>
          <a:p>
            <a:pPr>
              <a:defRPr sz="14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Entry>
      <c:legendEntry>
        <c:idx val="1"/>
        <c:txPr>
          <a:bodyPr rot="0" spcFirstLastPara="1" vertOverflow="ellipsis" vert="horz" wrap="square" anchor="ctr" anchorCtr="1"/>
          <a:lstStyle/>
          <a:p>
            <a:pPr>
              <a:defRPr sz="14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Entry>
      <c:legendEntry>
        <c:idx val="2"/>
        <c:txPr>
          <a:bodyPr rot="0" spcFirstLastPara="1" vertOverflow="ellipsis" vert="horz" wrap="square" anchor="ctr" anchorCtr="1"/>
          <a:lstStyle/>
          <a:p>
            <a:pPr>
              <a:defRPr sz="14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Entry>
      <c:layout>
        <c:manualLayout>
          <c:xMode val="edge"/>
          <c:yMode val="edge"/>
          <c:x val="0.48854392256275636"/>
          <c:y val="0.12116515344258648"/>
          <c:w val="0.49489926201385881"/>
          <c:h val="9.2408955828690659E-2"/>
        </c:manualLayout>
      </c:layout>
      <c:overlay val="0"/>
      <c:spPr>
        <a:solidFill>
          <a:schemeClr val="bg1">
            <a:lumMod val="95000"/>
          </a:schemeClr>
        </a:solid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800" b="0" i="0" u="none" strike="noStrike" kern="1200" spc="0" baseline="0">
                <a:solidFill>
                  <a:schemeClr val="tx1">
                    <a:lumMod val="65000"/>
                    <a:lumOff val="35000"/>
                  </a:schemeClr>
                </a:solidFill>
                <a:latin typeface="+mn-lt"/>
                <a:ea typeface="+mn-ea"/>
                <a:cs typeface="+mn-cs"/>
              </a:defRPr>
            </a:pPr>
            <a:r>
              <a:rPr lang="en-AU" sz="1800">
                <a:solidFill>
                  <a:schemeClr val="bg1"/>
                </a:solidFill>
              </a:rPr>
              <a:t>Percentage of recommended and current RACF policies, procedures and guidelines</a:t>
            </a:r>
          </a:p>
        </c:rich>
      </c:tx>
      <c:layout>
        <c:manualLayout>
          <c:xMode val="edge"/>
          <c:yMode val="edge"/>
          <c:x val="9.9445727482678978E-2"/>
          <c:y val="3.4868652087302159E-3"/>
        </c:manualLayout>
      </c:layout>
      <c:overlay val="0"/>
      <c:spPr>
        <a:solidFill>
          <a:srgbClr val="414141"/>
        </a:solidFill>
        <a:ln w="0">
          <a:solidFill>
            <a:srgbClr val="414141"/>
          </a:solidFill>
        </a:ln>
        <a:effectLst/>
      </c:spPr>
      <c:txPr>
        <a:bodyPr rot="0" spcFirstLastPara="1" vertOverflow="ellipsis" vert="horz" wrap="square" anchor="ctr" anchorCtr="1"/>
        <a:lstStyle/>
        <a:p>
          <a:pPr algn="ctr">
            <a:defRPr sz="18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areaChart>
        <c:grouping val="standard"/>
        <c:varyColors val="0"/>
        <c:ser>
          <c:idx val="0"/>
          <c:order val="0"/>
          <c:spPr>
            <a:solidFill>
              <a:schemeClr val="accent1"/>
            </a:solidFill>
            <a:ln w="25400">
              <a:noFill/>
            </a:ln>
            <a:effectLst/>
          </c:spPr>
          <c:cat>
            <c:strRef>
              <c:f>Reference!$C$14:$J$14</c:f>
              <c:strCache>
                <c:ptCount val="8"/>
                <c:pt idx="0">
                  <c:v>Quarter 1</c:v>
                </c:pt>
                <c:pt idx="1">
                  <c:v>Quarter 2</c:v>
                </c:pt>
                <c:pt idx="2">
                  <c:v>Quarter 3</c:v>
                </c:pt>
                <c:pt idx="3">
                  <c:v>Quarter 4</c:v>
                </c:pt>
                <c:pt idx="4">
                  <c:v>Quarter 5</c:v>
                </c:pt>
                <c:pt idx="5">
                  <c:v>Quarter 6</c:v>
                </c:pt>
                <c:pt idx="6">
                  <c:v>Quarter 7</c:v>
                </c:pt>
                <c:pt idx="7">
                  <c:v>Quarter 8</c:v>
                </c:pt>
              </c:strCache>
            </c:strRef>
          </c:cat>
          <c:val>
            <c:numRef>
              <c:f>Reference!$C$49:$J$49</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673C-4283-8E54-A4E56FDF7A52}"/>
            </c:ext>
          </c:extLst>
        </c:ser>
        <c:dLbls>
          <c:showLegendKey val="0"/>
          <c:showVal val="0"/>
          <c:showCatName val="0"/>
          <c:showSerName val="0"/>
          <c:showPercent val="0"/>
          <c:showBubbleSize val="0"/>
        </c:dLbls>
        <c:axId val="982656527"/>
        <c:axId val="190994911"/>
        <c:extLst/>
      </c:areaChart>
      <c:catAx>
        <c:axId val="982656527"/>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rgbClr val="414141"/>
                </a:solidFill>
                <a:latin typeface="+mn-lt"/>
                <a:ea typeface="+mn-ea"/>
                <a:cs typeface="+mn-cs"/>
              </a:defRPr>
            </a:pPr>
            <a:endParaRPr lang="en-US"/>
          </a:p>
        </c:txPr>
        <c:crossAx val="190994911"/>
        <c:crosses val="autoZero"/>
        <c:auto val="1"/>
        <c:lblAlgn val="ctr"/>
        <c:lblOffset val="100"/>
        <c:noMultiLvlLbl val="0"/>
      </c:catAx>
      <c:valAx>
        <c:axId val="190994911"/>
        <c:scaling>
          <c:orientation val="minMax"/>
          <c:max val="1"/>
        </c:scaling>
        <c:delete val="0"/>
        <c:axPos val="l"/>
        <c:majorGridlines>
          <c:spPr>
            <a:ln w="9525" cap="flat" cmpd="sng" algn="ctr">
              <a:solidFill>
                <a:schemeClr val="bg1">
                  <a:lumMod val="9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rgbClr val="414141"/>
                </a:solidFill>
                <a:latin typeface="+mn-lt"/>
                <a:ea typeface="+mn-ea"/>
                <a:cs typeface="+mn-cs"/>
              </a:defRPr>
            </a:pPr>
            <a:endParaRPr lang="en-US"/>
          </a:p>
        </c:txPr>
        <c:crossAx val="982656527"/>
        <c:crosses val="autoZero"/>
        <c:crossBetween val="midCat"/>
      </c:valAx>
      <c:spPr>
        <a:noFill/>
        <a:ln>
          <a:noFill/>
        </a:ln>
        <a:effectLst/>
      </c:spPr>
    </c:plotArea>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rgbClr val="41414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AU" sz="1800">
                <a:solidFill>
                  <a:schemeClr val="bg1"/>
                </a:solidFill>
              </a:rPr>
              <a:t>Percentage of Yes or N/A Responses to Parts A and B</a:t>
            </a:r>
          </a:p>
        </c:rich>
      </c:tx>
      <c:layout>
        <c:manualLayout>
          <c:xMode val="edge"/>
          <c:yMode val="edge"/>
          <c:x val="0.23936176136717074"/>
          <c:y val="3.4868336338324995E-3"/>
        </c:manualLayout>
      </c:layout>
      <c:overlay val="0"/>
      <c:spPr>
        <a:solidFill>
          <a:srgbClr val="414141"/>
        </a:solid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0"/>
          <c:tx>
            <c:strRef>
              <c:f>Reference!$B$50</c:f>
              <c:strCache>
                <c:ptCount val="1"/>
                <c:pt idx="0">
                  <c:v>% Part A Yes</c:v>
                </c:pt>
              </c:strCache>
            </c:strRef>
          </c:tx>
          <c:spPr>
            <a:solidFill>
              <a:srgbClr val="D66B4B"/>
            </a:solidFill>
            <a:ln>
              <a:noFill/>
            </a:ln>
            <a:effectLst/>
          </c:spPr>
          <c:invertIfNegative val="0"/>
          <c:cat>
            <c:strRef>
              <c:f>Reference!$C$14:$J$14</c:f>
              <c:strCache>
                <c:ptCount val="8"/>
                <c:pt idx="0">
                  <c:v>Quarter 1</c:v>
                </c:pt>
                <c:pt idx="1">
                  <c:v>Quarter 2</c:v>
                </c:pt>
                <c:pt idx="2">
                  <c:v>Quarter 3</c:v>
                </c:pt>
                <c:pt idx="3">
                  <c:v>Quarter 4</c:v>
                </c:pt>
                <c:pt idx="4">
                  <c:v>Quarter 5</c:v>
                </c:pt>
                <c:pt idx="5">
                  <c:v>Quarter 6</c:v>
                </c:pt>
                <c:pt idx="6">
                  <c:v>Quarter 7</c:v>
                </c:pt>
                <c:pt idx="7">
                  <c:v>Quarter 8</c:v>
                </c:pt>
              </c:strCache>
            </c:strRef>
          </c:cat>
          <c:val>
            <c:numRef>
              <c:f>Reference!$C$50:$J$50</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8C1E-4B4A-878C-AACE735269E8}"/>
            </c:ext>
          </c:extLst>
        </c:ser>
        <c:ser>
          <c:idx val="2"/>
          <c:order val="1"/>
          <c:tx>
            <c:strRef>
              <c:f>Reference!$B$52</c:f>
              <c:strCache>
                <c:ptCount val="1"/>
                <c:pt idx="0">
                  <c:v>% Part B Yes or N/A</c:v>
                </c:pt>
              </c:strCache>
            </c:strRef>
          </c:tx>
          <c:spPr>
            <a:solidFill>
              <a:srgbClr val="414141"/>
            </a:solidFill>
            <a:ln>
              <a:noFill/>
            </a:ln>
            <a:effectLst/>
          </c:spPr>
          <c:invertIfNegative val="0"/>
          <c:cat>
            <c:strRef>
              <c:f>Reference!$C$14:$J$14</c:f>
              <c:strCache>
                <c:ptCount val="8"/>
                <c:pt idx="0">
                  <c:v>Quarter 1</c:v>
                </c:pt>
                <c:pt idx="1">
                  <c:v>Quarter 2</c:v>
                </c:pt>
                <c:pt idx="2">
                  <c:v>Quarter 3</c:v>
                </c:pt>
                <c:pt idx="3">
                  <c:v>Quarter 4</c:v>
                </c:pt>
                <c:pt idx="4">
                  <c:v>Quarter 5</c:v>
                </c:pt>
                <c:pt idx="5">
                  <c:v>Quarter 6</c:v>
                </c:pt>
                <c:pt idx="6">
                  <c:v>Quarter 7</c:v>
                </c:pt>
                <c:pt idx="7">
                  <c:v>Quarter 8</c:v>
                </c:pt>
              </c:strCache>
            </c:strRef>
          </c:cat>
          <c:val>
            <c:numRef>
              <c:f>Reference!$C$52:$J$52</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8C1E-4B4A-878C-AACE735269E8}"/>
            </c:ext>
          </c:extLst>
        </c:ser>
        <c:dLbls>
          <c:showLegendKey val="0"/>
          <c:showVal val="0"/>
          <c:showCatName val="0"/>
          <c:showSerName val="0"/>
          <c:showPercent val="0"/>
          <c:showBubbleSize val="0"/>
        </c:dLbls>
        <c:gapWidth val="150"/>
        <c:axId val="982656527"/>
        <c:axId val="190994911"/>
      </c:barChart>
      <c:catAx>
        <c:axId val="982656527"/>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rgbClr val="414141"/>
                </a:solidFill>
                <a:latin typeface="+mn-lt"/>
                <a:ea typeface="+mn-ea"/>
                <a:cs typeface="+mn-cs"/>
              </a:defRPr>
            </a:pPr>
            <a:endParaRPr lang="en-US"/>
          </a:p>
        </c:txPr>
        <c:crossAx val="190994911"/>
        <c:crosses val="autoZero"/>
        <c:auto val="1"/>
        <c:lblAlgn val="ctr"/>
        <c:lblOffset val="100"/>
        <c:noMultiLvlLbl val="0"/>
      </c:catAx>
      <c:valAx>
        <c:axId val="190994911"/>
        <c:scaling>
          <c:orientation val="minMax"/>
          <c:max val="1"/>
        </c:scaling>
        <c:delete val="0"/>
        <c:axPos val="l"/>
        <c:majorGridlines>
          <c:spPr>
            <a:ln w="9525" cap="flat" cmpd="sng" algn="ctr">
              <a:solidFill>
                <a:schemeClr val="bg1">
                  <a:lumMod val="9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rgbClr val="414141"/>
                </a:solidFill>
                <a:latin typeface="+mn-lt"/>
                <a:ea typeface="+mn-ea"/>
                <a:cs typeface="+mn-cs"/>
              </a:defRPr>
            </a:pPr>
            <a:endParaRPr lang="en-US"/>
          </a:p>
        </c:txPr>
        <c:crossAx val="982656527"/>
        <c:crosses val="autoZero"/>
        <c:crossBetween val="between"/>
      </c:valAx>
      <c:spPr>
        <a:noFill/>
        <a:ln>
          <a:noFill/>
        </a:ln>
        <a:effectLst/>
      </c:spPr>
    </c:plotArea>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rgbClr val="41414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s://www.nswtag.org.au/wp-content/uploads/2024/12/MEGA-MAC-Indicator-2-March-2025-final.pdf" TargetMode="External"/><Relationship Id="rId5" Type="http://schemas.openxmlformats.org/officeDocument/2006/relationships/image" Target="../media/image3.png"/><Relationship Id="rId4" Type="http://schemas.microsoft.com/office/2007/relationships/hdphoto" Target="../media/hdphoto1.wdp"/></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s://www.nswtag.org.au/wp-content/uploads/2024/12/MEGA-MAC-Indicator-2-March-2025-final.pdf" TargetMode="External"/><Relationship Id="rId1" Type="http://schemas.openxmlformats.org/officeDocument/2006/relationships/chart" Target="../charts/chart1.xml"/><Relationship Id="rId6" Type="http://schemas.openxmlformats.org/officeDocument/2006/relationships/image" Target="../media/image3.png"/><Relationship Id="rId5" Type="http://schemas.microsoft.com/office/2007/relationships/hdphoto" Target="../media/hdphoto1.wdp"/><Relationship Id="rId4"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5</xdr:col>
      <xdr:colOff>404812</xdr:colOff>
      <xdr:row>6</xdr:row>
      <xdr:rowOff>23812</xdr:rowOff>
    </xdr:from>
    <xdr:to>
      <xdr:col>6</xdr:col>
      <xdr:colOff>665920</xdr:colOff>
      <xdr:row>6</xdr:row>
      <xdr:rowOff>619125</xdr:rowOff>
    </xdr:to>
    <xdr:sp macro="" textlink="">
      <xdr:nvSpPr>
        <xdr:cNvPr id="4" name="Rectangle: Rounded Corners 3">
          <a:hlinkClick xmlns:r="http://schemas.openxmlformats.org/officeDocument/2006/relationships" r:id="rId1"/>
          <a:extLst>
            <a:ext uri="{FF2B5EF4-FFF2-40B4-BE49-F238E27FC236}">
              <a16:creationId xmlns:a16="http://schemas.microsoft.com/office/drawing/2014/main" id="{00000000-0008-0000-0000-000004000000}"/>
            </a:ext>
            <a:ext uri="{6ECC49D1-AA05-4338-93AA-15A1B29DFB0A}">
              <asl:scriptLink xmlns:asl="http://schemas.microsoft.com/office/drawing/2021/scriptlink" xmlns="" val="{&quot;shareId&quot;:&quot;ms-officescript%3A%2F%2Fonedrive_business_sharinglink%2Fu!aHR0cHM6Ly9oZWFsdGhxbGQtbXkuc2hhcmVwb2ludC5jb20vOnU6L2cvcGVyc29uYWwvYWFyb25fdmFuZ2FyZGVyZW5faGVhbHRoX3FsZF9nb3ZfYXUvRVYxcER0bi16Q2RCdnFwOWhNUGpjaTRCVVJxenZXcER1Zk9pNVZWSEs3NFM5dw&quot;}"/>
            </a:ext>
          </a:extLst>
        </xdr:cNvPr>
        <xdr:cNvSpPr/>
      </xdr:nvSpPr>
      <xdr:spPr>
        <a:xfrm>
          <a:off x="6988968" y="2286000"/>
          <a:ext cx="2773327" cy="595313"/>
        </a:xfrm>
        <a:prstGeom prst="roundRect">
          <a:avLst/>
        </a:prstGeom>
        <a:solidFill>
          <a:srgbClr val="D66B4B"/>
        </a:solidFill>
        <a:ln w="28575" cap="flat" cmpd="sng" algn="ctr">
          <a:solidFill>
            <a:srgbClr val="414141"/>
          </a:solidFill>
          <a:prstDash val="solid"/>
          <a:miter lim="800000"/>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t>View </a:t>
          </a:r>
          <a:r>
            <a:rPr lang="en-AU" sz="1600" b="1">
              <a:latin typeface="Arial" panose="020B0604020202020204" pitchFamily="34" charset="0"/>
              <a:cs typeface="Arial" panose="020B0604020202020204" pitchFamily="34" charset="0"/>
            </a:rPr>
            <a:t>Indicator</a:t>
          </a:r>
        </a:p>
      </xdr:txBody>
    </xdr:sp>
    <xdr:clientData/>
  </xdr:twoCellAnchor>
  <xdr:twoCellAnchor>
    <xdr:from>
      <xdr:col>6</xdr:col>
      <xdr:colOff>1047750</xdr:colOff>
      <xdr:row>5</xdr:row>
      <xdr:rowOff>104775</xdr:rowOff>
    </xdr:from>
    <xdr:to>
      <xdr:col>11</xdr:col>
      <xdr:colOff>152400</xdr:colOff>
      <xdr:row>8</xdr:row>
      <xdr:rowOff>219075</xdr:rowOff>
    </xdr:to>
    <xdr:sp macro="" textlink="">
      <xdr:nvSpPr>
        <xdr:cNvPr id="2" name="TextBox 1">
          <a:extLst>
            <a:ext uri="{FF2B5EF4-FFF2-40B4-BE49-F238E27FC236}">
              <a16:creationId xmlns:a16="http://schemas.microsoft.com/office/drawing/2014/main" id="{11010317-4A1E-4518-ADD4-0F316C603423}"/>
            </a:ext>
          </a:extLst>
        </xdr:cNvPr>
        <xdr:cNvSpPr txBox="1"/>
      </xdr:nvSpPr>
      <xdr:spPr>
        <a:xfrm>
          <a:off x="10144125" y="2152650"/>
          <a:ext cx="5857875" cy="971550"/>
        </a:xfrm>
        <a:prstGeom prst="rect">
          <a:avLst/>
        </a:prstGeom>
        <a:solidFill>
          <a:schemeClr val="lt1"/>
        </a:solidFill>
        <a:ln w="9525" cmpd="sng">
          <a:solidFill>
            <a:schemeClr val="lt1">
              <a:shade val="5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u="sng">
              <a:solidFill>
                <a:schemeClr val="tx1">
                  <a:lumMod val="95000"/>
                  <a:lumOff val="5000"/>
                </a:schemeClr>
              </a:solidFill>
              <a:latin typeface="Arial" panose="020B0604020202020204" pitchFamily="34" charset="0"/>
              <a:cs typeface="Arial" panose="020B0604020202020204" pitchFamily="34" charset="0"/>
            </a:rPr>
            <a:t>Note: </a:t>
          </a:r>
          <a:br>
            <a:rPr lang="en-AU" sz="1100" b="1" u="sng">
              <a:solidFill>
                <a:schemeClr val="tx1">
                  <a:lumMod val="95000"/>
                  <a:lumOff val="5000"/>
                </a:schemeClr>
              </a:solidFill>
              <a:latin typeface="Arial" panose="020B0604020202020204" pitchFamily="34" charset="0"/>
              <a:cs typeface="Arial" panose="020B0604020202020204" pitchFamily="34" charset="0"/>
            </a:rPr>
          </a:br>
          <a:endParaRPr lang="en-AU" sz="1100" b="1" u="sng">
            <a:solidFill>
              <a:schemeClr val="tx1">
                <a:lumMod val="95000"/>
                <a:lumOff val="5000"/>
              </a:schemeClr>
            </a:solidFill>
            <a:latin typeface="Arial" panose="020B0604020202020204" pitchFamily="34" charset="0"/>
            <a:cs typeface="Arial" panose="020B0604020202020204" pitchFamily="34" charset="0"/>
          </a:endParaRPr>
        </a:p>
        <a:p>
          <a:r>
            <a:rPr lang="en-AU" sz="1050" b="1">
              <a:solidFill>
                <a:srgbClr val="DC5924"/>
              </a:solidFill>
              <a:latin typeface="Arial" panose="020B0604020202020204" pitchFamily="34" charset="0"/>
              <a:cs typeface="Arial" panose="020B0604020202020204" pitchFamily="34" charset="0"/>
            </a:rPr>
            <a:t>Cells</a:t>
          </a:r>
          <a:r>
            <a:rPr lang="en-AU" sz="1050" b="1" baseline="0">
              <a:solidFill>
                <a:srgbClr val="DC5924"/>
              </a:solidFill>
              <a:latin typeface="Arial" panose="020B0604020202020204" pitchFamily="34" charset="0"/>
              <a:cs typeface="Arial" panose="020B0604020202020204" pitchFamily="34" charset="0"/>
            </a:rPr>
            <a:t> that are shaded in grey </a:t>
          </a:r>
          <a:r>
            <a:rPr lang="en-AU" sz="1050" b="1" u="none">
              <a:solidFill>
                <a:srgbClr val="DC5924"/>
              </a:solidFill>
              <a:latin typeface="Arial" panose="020B0604020202020204" pitchFamily="34" charset="0"/>
              <a:cs typeface="Arial" panose="020B0604020202020204" pitchFamily="34" charset="0"/>
            </a:rPr>
            <a:t>DO NOT </a:t>
          </a:r>
          <a:r>
            <a:rPr lang="en-AU" sz="1050" b="1">
              <a:solidFill>
                <a:srgbClr val="DC5924"/>
              </a:solidFill>
              <a:latin typeface="Arial" panose="020B0604020202020204" pitchFamily="34" charset="0"/>
              <a:cs typeface="Arial" panose="020B0604020202020204" pitchFamily="34" charset="0"/>
            </a:rPr>
            <a:t>require data to be entered.  </a:t>
          </a:r>
        </a:p>
        <a:p>
          <a:r>
            <a:rPr lang="en-AU" sz="1050" b="1">
              <a:solidFill>
                <a:srgbClr val="DC5924"/>
              </a:solidFill>
              <a:latin typeface="Arial" panose="020B0604020202020204" pitchFamily="34" charset="0"/>
              <a:cs typeface="Arial" panose="020B0604020202020204" pitchFamily="34" charset="0"/>
            </a:rPr>
            <a:t>Any data entered into cells that are shaded grey are treated as 'N/A' for the purposes of calculating indicator metrics.</a:t>
          </a:r>
        </a:p>
      </xdr:txBody>
    </xdr:sp>
    <xdr:clientData/>
  </xdr:twoCellAnchor>
  <xdr:twoCellAnchor>
    <xdr:from>
      <xdr:col>9</xdr:col>
      <xdr:colOff>1079527</xdr:colOff>
      <xdr:row>1</xdr:row>
      <xdr:rowOff>164061</xdr:rowOff>
    </xdr:from>
    <xdr:to>
      <xdr:col>11</xdr:col>
      <xdr:colOff>98520</xdr:colOff>
      <xdr:row>1</xdr:row>
      <xdr:rowOff>673650</xdr:rowOff>
    </xdr:to>
    <xdr:grpSp>
      <xdr:nvGrpSpPr>
        <xdr:cNvPr id="8" name="Group 7">
          <a:extLst>
            <a:ext uri="{FF2B5EF4-FFF2-40B4-BE49-F238E27FC236}">
              <a16:creationId xmlns:a16="http://schemas.microsoft.com/office/drawing/2014/main" id="{609BF37A-B945-F6F5-8D39-068AD0912462}"/>
            </a:ext>
          </a:extLst>
        </xdr:cNvPr>
        <xdr:cNvGrpSpPr/>
      </xdr:nvGrpSpPr>
      <xdr:grpSpPr>
        <a:xfrm>
          <a:off x="17142487" y="225021"/>
          <a:ext cx="1754573" cy="509589"/>
          <a:chOff x="12647546" y="168616"/>
          <a:chExt cx="1679065" cy="509589"/>
        </a:xfrm>
      </xdr:grpSpPr>
      <xdr:pic>
        <xdr:nvPicPr>
          <xdr:cNvPr id="5" name="Picture 4">
            <a:extLst>
              <a:ext uri="{FF2B5EF4-FFF2-40B4-BE49-F238E27FC236}">
                <a16:creationId xmlns:a16="http://schemas.microsoft.com/office/drawing/2014/main" id="{12931AA1-46E6-6F68-149D-E73B9712AE2F}"/>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r="72192"/>
          <a:stretch/>
        </xdr:blipFill>
        <xdr:spPr>
          <a:xfrm>
            <a:off x="12647546" y="182217"/>
            <a:ext cx="474332" cy="495988"/>
          </a:xfrm>
          <a:prstGeom prst="rect">
            <a:avLst/>
          </a:prstGeom>
        </xdr:spPr>
      </xdr:pic>
      <xdr:pic>
        <xdr:nvPicPr>
          <xdr:cNvPr id="6" name="Picture 5">
            <a:extLst>
              <a:ext uri="{FF2B5EF4-FFF2-40B4-BE49-F238E27FC236}">
                <a16:creationId xmlns:a16="http://schemas.microsoft.com/office/drawing/2014/main" id="{A84C58CB-CC54-4A39-88B6-9120030BC461}"/>
              </a:ext>
            </a:extLst>
          </xdr:cNvPr>
          <xdr:cNvPicPr>
            <a:picLocks noChangeAspect="1"/>
          </xdr:cNvPicPr>
        </xdr:nvPicPr>
        <xdr:blipFill rotWithShape="1">
          <a:blip xmlns:r="http://schemas.openxmlformats.org/officeDocument/2006/relationships" r:embed="rId3" cstate="print">
            <a:lum bright="70000" contrast="-70000"/>
            <a:extLst>
              <a:ext uri="{BEBA8EAE-BF5A-486C-A8C5-ECC9F3942E4B}">
                <a14:imgProps xmlns:a14="http://schemas.microsoft.com/office/drawing/2010/main">
                  <a14:imgLayer r:embed="rId4">
                    <a14:imgEffect>
                      <a14:brightnessContrast bright="100000" contrast="-100000"/>
                    </a14:imgEffect>
                  </a14:imgLayer>
                </a14:imgProps>
              </a:ext>
              <a:ext uri="{28A0092B-C50C-407E-A947-70E740481C1C}">
                <a14:useLocalDpi xmlns:a14="http://schemas.microsoft.com/office/drawing/2010/main" val="0"/>
              </a:ext>
            </a:extLst>
          </a:blip>
          <a:srcRect l="28069"/>
          <a:stretch/>
        </xdr:blipFill>
        <xdr:spPr>
          <a:xfrm>
            <a:off x="13099642" y="168616"/>
            <a:ext cx="1226969" cy="495988"/>
          </a:xfrm>
          <a:prstGeom prst="rect">
            <a:avLst/>
          </a:prstGeom>
        </xdr:spPr>
      </xdr:pic>
    </xdr:grpSp>
    <xdr:clientData/>
  </xdr:twoCellAnchor>
  <xdr:twoCellAnchor editAs="oneCell">
    <xdr:from>
      <xdr:col>8</xdr:col>
      <xdr:colOff>133350</xdr:colOff>
      <xdr:row>0</xdr:row>
      <xdr:rowOff>0</xdr:rowOff>
    </xdr:from>
    <xdr:to>
      <xdr:col>9</xdr:col>
      <xdr:colOff>939799</xdr:colOff>
      <xdr:row>1</xdr:row>
      <xdr:rowOff>811742</xdr:rowOff>
    </xdr:to>
    <xdr:pic>
      <xdr:nvPicPr>
        <xdr:cNvPr id="3" name="Picture 2">
          <a:extLst>
            <a:ext uri="{FF2B5EF4-FFF2-40B4-BE49-F238E27FC236}">
              <a16:creationId xmlns:a16="http://schemas.microsoft.com/office/drawing/2014/main" id="{2F6023D5-9224-41EE-AE82-A9A99B9C3ADE}"/>
            </a:ext>
          </a:extLst>
        </xdr:cNvPr>
        <xdr:cNvPicPr>
          <a:picLocks noChangeAspect="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12483" t="23481" r="62693" b="56427"/>
        <a:stretch/>
      </xdr:blipFill>
      <xdr:spPr>
        <a:xfrm>
          <a:off x="14687550" y="0"/>
          <a:ext cx="1873249" cy="87841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450656</xdr:colOff>
      <xdr:row>7</xdr:row>
      <xdr:rowOff>28133</xdr:rowOff>
    </xdr:from>
    <xdr:to>
      <xdr:col>4</xdr:col>
      <xdr:colOff>3512343</xdr:colOff>
      <xdr:row>8</xdr:row>
      <xdr:rowOff>0</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7392000" y="3719071"/>
          <a:ext cx="6062062" cy="1281554"/>
        </a:xfrm>
        <a:prstGeom prst="rect">
          <a:avLst/>
        </a:prstGeom>
        <a:solidFill>
          <a:schemeClr val="lt1"/>
        </a:solidFill>
        <a:ln w="9525" cmpd="sng">
          <a:solidFill>
            <a:schemeClr val="lt1">
              <a:shade val="5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400" b="1" u="sng">
              <a:solidFill>
                <a:schemeClr val="tx1">
                  <a:lumMod val="95000"/>
                  <a:lumOff val="5000"/>
                </a:schemeClr>
              </a:solidFill>
              <a:latin typeface="Arial" panose="020B0604020202020204" pitchFamily="34" charset="0"/>
              <a:cs typeface="Arial" panose="020B0604020202020204" pitchFamily="34" charset="0"/>
            </a:rPr>
            <a:t>Note: </a:t>
          </a:r>
        </a:p>
        <a:p>
          <a:endParaRPr lang="en-AU" sz="1400" b="1" u="sng">
            <a:solidFill>
              <a:schemeClr val="tx1">
                <a:lumMod val="95000"/>
                <a:lumOff val="5000"/>
              </a:schemeClr>
            </a:solidFill>
            <a:latin typeface="Arial" panose="020B0604020202020204" pitchFamily="34" charset="0"/>
            <a:cs typeface="Arial" panose="020B0604020202020204" pitchFamily="34" charset="0"/>
          </a:endParaRPr>
        </a:p>
        <a:p>
          <a:r>
            <a:rPr lang="en-AU" sz="1400" b="1">
              <a:solidFill>
                <a:srgbClr val="DC5924"/>
              </a:solidFill>
              <a:latin typeface="Arial" panose="020B0604020202020204" pitchFamily="34" charset="0"/>
              <a:cs typeface="Arial" panose="020B0604020202020204" pitchFamily="34" charset="0"/>
            </a:rPr>
            <a:t>'DO NOT enter raw data or amend this summary sheet. This summary sheet automatically provides you with a summary of the results based on the raw data you have entered into the 'Data' sheet'.</a:t>
          </a:r>
        </a:p>
      </xdr:txBody>
    </xdr:sp>
    <xdr:clientData/>
  </xdr:twoCellAnchor>
  <xdr:twoCellAnchor>
    <xdr:from>
      <xdr:col>5</xdr:col>
      <xdr:colOff>200024</xdr:colOff>
      <xdr:row>3</xdr:row>
      <xdr:rowOff>445833</xdr:rowOff>
    </xdr:from>
    <xdr:to>
      <xdr:col>12</xdr:col>
      <xdr:colOff>272143</xdr:colOff>
      <xdr:row>20</xdr:row>
      <xdr:rowOff>272142</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367393</xdr:colOff>
      <xdr:row>0</xdr:row>
      <xdr:rowOff>234525</xdr:rowOff>
    </xdr:from>
    <xdr:to>
      <xdr:col>12</xdr:col>
      <xdr:colOff>368993</xdr:colOff>
      <xdr:row>0</xdr:row>
      <xdr:rowOff>843643</xdr:rowOff>
    </xdr:to>
    <xdr:sp macro="" textlink="">
      <xdr:nvSpPr>
        <xdr:cNvPr id="4" name="Rectangle: Rounded Corners 3">
          <a:hlinkClick xmlns:r="http://schemas.openxmlformats.org/officeDocument/2006/relationships" r:id="rId2"/>
          <a:extLst>
            <a:ext uri="{FF2B5EF4-FFF2-40B4-BE49-F238E27FC236}">
              <a16:creationId xmlns:a16="http://schemas.microsoft.com/office/drawing/2014/main" id="{00000000-0008-0000-0100-000004000000}"/>
            </a:ext>
            <a:ext uri="{6ECC49D1-AA05-4338-93AA-15A1B29DFB0A}">
              <asl:scriptLink xmlns:asl="http://schemas.microsoft.com/office/drawing/2021/scriptlink" xmlns="" val="{&quot;shareId&quot;:&quot;ms-officescript%3A%2F%2Fonedrive_business_sharinglink%2Fu!aHR0cHM6Ly9oZWFsdGhxbGQtbXkuc2hhcmVwb2ludC5jb20vOnU6L2cvcGVyc29uYWwvYWFyb25fdmFuZ2FyZGVyZW5faGVhbHRoX3FsZF9nb3ZfYXUvRVYxcER0bi16Q2RCdnFwOWhNUGpjaTRCVVJxenZXcER1Zk9pNVZWSEs3NFM5dw&quot;}"/>
            </a:ext>
          </a:extLst>
        </xdr:cNvPr>
        <xdr:cNvSpPr/>
      </xdr:nvSpPr>
      <xdr:spPr>
        <a:xfrm>
          <a:off x="23921357" y="234525"/>
          <a:ext cx="2314815" cy="609118"/>
        </a:xfrm>
        <a:prstGeom prst="roundRect">
          <a:avLst/>
        </a:prstGeom>
        <a:solidFill>
          <a:srgbClr val="D66B4B"/>
        </a:solidFill>
        <a:ln w="28575" cap="flat" cmpd="sng" algn="ctr">
          <a:solidFill>
            <a:srgbClr val="414141"/>
          </a:solidFill>
          <a:prstDash val="solid"/>
          <a:miter lim="800000"/>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latin typeface="Arial" panose="020B0604020202020204" pitchFamily="34" charset="0"/>
              <a:cs typeface="Arial" panose="020B0604020202020204" pitchFamily="34" charset="0"/>
            </a:rPr>
            <a:t>View Indicator</a:t>
          </a:r>
        </a:p>
      </xdr:txBody>
    </xdr:sp>
    <xdr:clientData/>
  </xdr:twoCellAnchor>
  <xdr:twoCellAnchor>
    <xdr:from>
      <xdr:col>8</xdr:col>
      <xdr:colOff>654844</xdr:colOff>
      <xdr:row>0</xdr:row>
      <xdr:rowOff>321469</xdr:rowOff>
    </xdr:from>
    <xdr:to>
      <xdr:col>10</xdr:col>
      <xdr:colOff>36003</xdr:colOff>
      <xdr:row>0</xdr:row>
      <xdr:rowOff>831058</xdr:rowOff>
    </xdr:to>
    <xdr:grpSp>
      <xdr:nvGrpSpPr>
        <xdr:cNvPr id="3" name="Group 2">
          <a:extLst>
            <a:ext uri="{FF2B5EF4-FFF2-40B4-BE49-F238E27FC236}">
              <a16:creationId xmlns:a16="http://schemas.microsoft.com/office/drawing/2014/main" id="{F1C15B5B-31FC-4A09-BBFE-FA0749BC1274}"/>
            </a:ext>
          </a:extLst>
        </xdr:cNvPr>
        <xdr:cNvGrpSpPr/>
      </xdr:nvGrpSpPr>
      <xdr:grpSpPr>
        <a:xfrm>
          <a:off x="19948261" y="321469"/>
          <a:ext cx="1677742" cy="509589"/>
          <a:chOff x="12647546" y="168616"/>
          <a:chExt cx="1679065" cy="509589"/>
        </a:xfrm>
      </xdr:grpSpPr>
      <xdr:pic>
        <xdr:nvPicPr>
          <xdr:cNvPr id="5" name="Picture 4">
            <a:extLst>
              <a:ext uri="{FF2B5EF4-FFF2-40B4-BE49-F238E27FC236}">
                <a16:creationId xmlns:a16="http://schemas.microsoft.com/office/drawing/2014/main" id="{16BFC5F4-7AF2-0B9A-B762-3A1B4CF5611B}"/>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r="72192"/>
          <a:stretch/>
        </xdr:blipFill>
        <xdr:spPr>
          <a:xfrm>
            <a:off x="12647546" y="182217"/>
            <a:ext cx="474332" cy="495988"/>
          </a:xfrm>
          <a:prstGeom prst="rect">
            <a:avLst/>
          </a:prstGeom>
        </xdr:spPr>
      </xdr:pic>
      <xdr:pic>
        <xdr:nvPicPr>
          <xdr:cNvPr id="6" name="Picture 5">
            <a:extLst>
              <a:ext uri="{FF2B5EF4-FFF2-40B4-BE49-F238E27FC236}">
                <a16:creationId xmlns:a16="http://schemas.microsoft.com/office/drawing/2014/main" id="{3247CEC7-7EBC-F86A-292D-CE71808501CE}"/>
              </a:ext>
            </a:extLst>
          </xdr:cNvPr>
          <xdr:cNvPicPr>
            <a:picLocks noChangeAspect="1"/>
          </xdr:cNvPicPr>
        </xdr:nvPicPr>
        <xdr:blipFill rotWithShape="1">
          <a:blip xmlns:r="http://schemas.openxmlformats.org/officeDocument/2006/relationships" r:embed="rId4" cstate="print">
            <a:lum bright="70000" contrast="-70000"/>
            <a:extLst>
              <a:ext uri="{BEBA8EAE-BF5A-486C-A8C5-ECC9F3942E4B}">
                <a14:imgProps xmlns:a14="http://schemas.microsoft.com/office/drawing/2010/main">
                  <a14:imgLayer r:embed="rId5">
                    <a14:imgEffect>
                      <a14:brightnessContrast bright="100000" contrast="-100000"/>
                    </a14:imgEffect>
                  </a14:imgLayer>
                </a14:imgProps>
              </a:ext>
              <a:ext uri="{28A0092B-C50C-407E-A947-70E740481C1C}">
                <a14:useLocalDpi xmlns:a14="http://schemas.microsoft.com/office/drawing/2010/main" val="0"/>
              </a:ext>
            </a:extLst>
          </a:blip>
          <a:srcRect l="28069"/>
          <a:stretch/>
        </xdr:blipFill>
        <xdr:spPr>
          <a:xfrm>
            <a:off x="13099642" y="168616"/>
            <a:ext cx="1226969" cy="495988"/>
          </a:xfrm>
          <a:prstGeom prst="rect">
            <a:avLst/>
          </a:prstGeom>
        </xdr:spPr>
      </xdr:pic>
    </xdr:grpSp>
    <xdr:clientData/>
  </xdr:twoCellAnchor>
  <xdr:twoCellAnchor editAs="oneCell">
    <xdr:from>
      <xdr:col>6</xdr:col>
      <xdr:colOff>1312334</xdr:colOff>
      <xdr:row>0</xdr:row>
      <xdr:rowOff>95250</xdr:rowOff>
    </xdr:from>
    <xdr:to>
      <xdr:col>8</xdr:col>
      <xdr:colOff>624416</xdr:colOff>
      <xdr:row>0</xdr:row>
      <xdr:rowOff>973667</xdr:rowOff>
    </xdr:to>
    <xdr:pic>
      <xdr:nvPicPr>
        <xdr:cNvPr id="8" name="Picture 7">
          <a:extLst>
            <a:ext uri="{FF2B5EF4-FFF2-40B4-BE49-F238E27FC236}">
              <a16:creationId xmlns:a16="http://schemas.microsoft.com/office/drawing/2014/main" id="{05D772F4-F4D3-4A92-8FD4-D9FBEC79D42A}"/>
            </a:ext>
          </a:extLst>
        </xdr:cNvPr>
        <xdr:cNvPicPr>
          <a:picLocks noChangeAspect="1"/>
        </xdr:cNvPicPr>
      </xdr:nvPicPr>
      <xdr:blipFill rotWithShape="1">
        <a:blip xmlns:r="http://schemas.openxmlformats.org/officeDocument/2006/relationships" r:embed="rId6">
          <a:extLst>
            <a:ext uri="{28A0092B-C50C-407E-A947-70E740481C1C}">
              <a14:useLocalDpi xmlns:a14="http://schemas.microsoft.com/office/drawing/2010/main" val="0"/>
            </a:ext>
          </a:extLst>
        </a:blip>
        <a:srcRect l="12483" t="23481" r="62693" b="56427"/>
        <a:stretch/>
      </xdr:blipFill>
      <xdr:spPr>
        <a:xfrm>
          <a:off x="18044584" y="95250"/>
          <a:ext cx="1873249" cy="878417"/>
        </a:xfrm>
        <a:prstGeom prst="rect">
          <a:avLst/>
        </a:prstGeom>
      </xdr:spPr>
    </xdr:pic>
    <xdr:clientData/>
  </xdr:twoCellAnchor>
</xdr:wsDr>
</file>

<file path=xl/drawings/drawing3.xml><?xml version="1.0" encoding="utf-8"?>
<c:userShapes xmlns:c="http://schemas.openxmlformats.org/drawingml/2006/chart">
  <cdr:relSizeAnchor xmlns:cdr="http://schemas.openxmlformats.org/drawingml/2006/chartDrawing">
    <cdr:from>
      <cdr:x>0</cdr:x>
      <cdr:y>0</cdr:y>
    </cdr:from>
    <cdr:to>
      <cdr:x>0.99752</cdr:x>
      <cdr:y>0.10491</cdr:y>
    </cdr:to>
    <cdr:sp macro="" textlink="">
      <cdr:nvSpPr>
        <cdr:cNvPr id="2" name="Rectangle 1">
          <a:extLst xmlns:a="http://schemas.openxmlformats.org/drawingml/2006/main">
            <a:ext uri="{FF2B5EF4-FFF2-40B4-BE49-F238E27FC236}">
              <a16:creationId xmlns:a16="http://schemas.microsoft.com/office/drawing/2014/main" id="{8BAD5257-5F4E-6E91-D3C3-6752DEDB2444}"/>
            </a:ext>
          </a:extLst>
        </cdr:cNvPr>
        <cdr:cNvSpPr/>
      </cdr:nvSpPr>
      <cdr:spPr>
        <a:xfrm xmlns:a="http://schemas.openxmlformats.org/drawingml/2006/main">
          <a:off x="0" y="0"/>
          <a:ext cx="9860754" cy="564292"/>
        </a:xfrm>
        <a:prstGeom xmlns:a="http://schemas.openxmlformats.org/drawingml/2006/main" prst="rect">
          <a:avLst/>
        </a:prstGeom>
        <a:solidFill xmlns:a="http://schemas.openxmlformats.org/drawingml/2006/main">
          <a:srgbClr val="414141"/>
        </a:solidFill>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nchor="ctr"/>
        <a:lstStyle xmlns:a="http://schemas.openxmlformats.org/drawingml/2006/main"/>
        <a:p xmlns:a="http://schemas.openxmlformats.org/drawingml/2006/main">
          <a:pPr marL="0" marR="0" lvl="0" indent="0" algn="ctr" defTabSz="914400" rtl="0" eaLnBrk="1" fontAlgn="auto" latinLnBrk="0" hangingPunct="1">
            <a:lnSpc>
              <a:spcPct val="100000"/>
            </a:lnSpc>
            <a:spcBef>
              <a:spcPts val="0"/>
            </a:spcBef>
            <a:spcAft>
              <a:spcPts val="0"/>
            </a:spcAft>
            <a:buClrTx/>
            <a:buSzTx/>
            <a:buFontTx/>
            <a:buNone/>
            <a:tabLst/>
            <a:defRPr/>
          </a:pPr>
          <a:r>
            <a:rPr lang="en-AU" sz="2000" b="0" i="0" baseline="0">
              <a:solidFill>
                <a:schemeClr val="lt1"/>
              </a:solidFill>
              <a:effectLst/>
              <a:latin typeface="Arial" panose="020B0604020202020204" pitchFamily="34" charset="0"/>
              <a:ea typeface="+mn-ea"/>
              <a:cs typeface="Arial" panose="020B0604020202020204" pitchFamily="34" charset="0"/>
            </a:rPr>
            <a:t>Percentage of recommended PPGs that are available and current</a:t>
          </a:r>
          <a:endParaRPr lang="en-AU" sz="2000">
            <a:effectLst/>
            <a:latin typeface="Arial" panose="020B0604020202020204" pitchFamily="34" charset="0"/>
            <a:cs typeface="Arial" panose="020B0604020202020204" pitchFamily="34" charset="0"/>
          </a:endParaRPr>
        </a:p>
      </cdr:txBody>
    </cdr:sp>
  </cdr:relSizeAnchor>
</c:userShapes>
</file>

<file path=xl/drawings/drawing4.xml><?xml version="1.0" encoding="utf-8"?>
<xdr:wsDr xmlns:xdr="http://schemas.openxmlformats.org/drawingml/2006/spreadsheetDrawing" xmlns:a="http://schemas.openxmlformats.org/drawingml/2006/main">
  <xdr:twoCellAnchor>
    <xdr:from>
      <xdr:col>10</xdr:col>
      <xdr:colOff>314325</xdr:colOff>
      <xdr:row>26</xdr:row>
      <xdr:rowOff>61912</xdr:rowOff>
    </xdr:from>
    <xdr:to>
      <xdr:col>20</xdr:col>
      <xdr:colOff>428625</xdr:colOff>
      <xdr:row>46</xdr:row>
      <xdr:rowOff>351385</xdr:rowOff>
    </xdr:to>
    <xdr:graphicFrame macro="">
      <xdr:nvGraphicFramePr>
        <xdr:cNvPr id="4" name="Chart 3">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295275</xdr:colOff>
      <xdr:row>13</xdr:row>
      <xdr:rowOff>19050</xdr:rowOff>
    </xdr:from>
    <xdr:to>
      <xdr:col>20</xdr:col>
      <xdr:colOff>409575</xdr:colOff>
      <xdr:row>25</xdr:row>
      <xdr:rowOff>137073</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9589F-F7AE-4164-A11A-E29E8297A026}">
  <sheetPr codeName="Sheet1">
    <tabColor theme="8" tint="0.39997558519241921"/>
  </sheetPr>
  <dimension ref="A1:Z23"/>
  <sheetViews>
    <sheetView tabSelected="1" zoomScaleNormal="100" workbookViewId="0">
      <selection activeCell="C15" sqref="C15"/>
    </sheetView>
  </sheetViews>
  <sheetFormatPr defaultColWidth="0" defaultRowHeight="14.4" zeroHeight="1"/>
  <cols>
    <col min="1" max="1" width="5.109375" style="14" customWidth="1"/>
    <col min="2" max="2" width="37.6640625" style="14" customWidth="1"/>
    <col min="3" max="3" width="36.44140625" style="14" customWidth="1"/>
    <col min="4" max="4" width="39.88671875" style="14" customWidth="1"/>
    <col min="5" max="5" width="16" style="14" customWidth="1"/>
    <col min="6" max="6" width="37.6640625" style="14" customWidth="1"/>
    <col min="7" max="7" width="16" style="14" customWidth="1"/>
    <col min="8" max="8" width="29.44140625" style="14" customWidth="1"/>
    <col min="9" max="9" width="16" style="14" customWidth="1"/>
    <col min="10" max="10" width="23.88671875" style="14" customWidth="1"/>
    <col min="11" max="11" width="16" style="14" customWidth="1"/>
    <col min="12" max="12" width="36.5546875" style="14" customWidth="1"/>
    <col min="13" max="13" width="16" style="14" customWidth="1"/>
    <col min="14" max="14" width="22.5546875" style="14" customWidth="1"/>
    <col min="15" max="15" width="16" style="14" customWidth="1"/>
    <col min="16" max="16" width="31.109375" style="14" customWidth="1"/>
    <col min="17" max="17" width="16" style="14" customWidth="1"/>
    <col min="18" max="18" width="24.5546875" style="14" customWidth="1"/>
    <col min="19" max="19" width="16" style="14" customWidth="1"/>
    <col min="20" max="20" width="26" style="14" customWidth="1"/>
    <col min="21" max="21" width="16" style="14" customWidth="1"/>
    <col min="22" max="22" width="27.5546875" style="14" customWidth="1"/>
    <col min="23" max="23" width="16" style="14" customWidth="1"/>
    <col min="24" max="24" width="37.6640625" style="14" customWidth="1"/>
    <col min="25" max="25" width="8.88671875" style="14" customWidth="1"/>
    <col min="26" max="26" width="0" hidden="1" customWidth="1"/>
    <col min="27" max="16384" width="8.88671875" hidden="1"/>
  </cols>
  <sheetData>
    <row r="1" spans="1:25" ht="5.25" customHeight="1">
      <c r="A1" s="96"/>
      <c r="B1" s="96"/>
      <c r="C1" s="96"/>
      <c r="D1" s="96"/>
      <c r="E1" s="96"/>
      <c r="F1" s="96"/>
      <c r="G1" s="96"/>
      <c r="H1" s="96"/>
      <c r="I1" s="96"/>
      <c r="J1" s="96"/>
      <c r="K1" s="96"/>
      <c r="L1" s="96"/>
      <c r="M1" s="96"/>
      <c r="N1" s="96"/>
      <c r="O1" s="96"/>
      <c r="P1" s="96"/>
      <c r="Q1" s="96"/>
      <c r="R1" s="96"/>
      <c r="S1" s="96"/>
      <c r="T1" s="96"/>
      <c r="U1" s="96"/>
      <c r="V1" s="96"/>
      <c r="W1" s="96"/>
      <c r="X1" s="96"/>
      <c r="Y1" s="96"/>
    </row>
    <row r="2" spans="1:25" ht="65.25" customHeight="1">
      <c r="A2" s="96"/>
      <c r="B2" s="245" t="s">
        <v>130</v>
      </c>
      <c r="C2" s="245"/>
      <c r="D2" s="245"/>
      <c r="E2" s="245"/>
      <c r="F2" s="245"/>
      <c r="G2" s="245"/>
      <c r="H2" s="245"/>
      <c r="I2" s="245"/>
      <c r="J2" s="245"/>
      <c r="K2" s="245"/>
      <c r="L2" s="206"/>
      <c r="M2" s="96"/>
      <c r="N2" s="96"/>
      <c r="O2" s="96"/>
      <c r="P2" s="96"/>
      <c r="Q2" s="96"/>
      <c r="R2" s="96"/>
      <c r="S2" s="96"/>
      <c r="T2" s="96"/>
      <c r="U2" s="96"/>
      <c r="V2" s="96"/>
      <c r="W2" s="96"/>
      <c r="X2" s="96"/>
      <c r="Y2" s="96"/>
    </row>
    <row r="3" spans="1:25" ht="21.9" customHeight="1">
      <c r="A3" s="97"/>
      <c r="B3" s="241" t="s">
        <v>156</v>
      </c>
      <c r="C3" s="169"/>
      <c r="D3" s="170"/>
      <c r="E3" s="170"/>
      <c r="F3" s="170"/>
      <c r="G3" s="170"/>
      <c r="H3" s="170"/>
      <c r="I3" s="170"/>
      <c r="J3" s="170"/>
      <c r="K3" s="170"/>
      <c r="L3" s="170"/>
      <c r="M3" s="97"/>
      <c r="N3" s="97"/>
      <c r="O3" s="97"/>
      <c r="P3" s="97"/>
      <c r="Q3" s="97"/>
      <c r="R3" s="97"/>
      <c r="S3" s="97"/>
      <c r="T3" s="97"/>
      <c r="U3" s="97"/>
      <c r="V3" s="97"/>
      <c r="W3" s="97"/>
      <c r="X3" s="97"/>
      <c r="Y3" s="97"/>
    </row>
    <row r="4" spans="1:25" ht="69" customHeight="1">
      <c r="A4" s="98"/>
      <c r="B4" s="244" t="s">
        <v>131</v>
      </c>
      <c r="C4" s="244"/>
      <c r="D4" s="244"/>
      <c r="E4" s="244"/>
      <c r="F4" s="244"/>
      <c r="G4" s="244"/>
      <c r="H4" s="244"/>
      <c r="I4" s="244"/>
      <c r="J4" s="244"/>
      <c r="K4" s="244"/>
      <c r="L4" s="244"/>
      <c r="M4" s="98"/>
      <c r="N4" s="98"/>
      <c r="O4" s="98"/>
      <c r="P4" s="98"/>
      <c r="Q4" s="98"/>
      <c r="R4" s="98"/>
      <c r="S4" s="98"/>
      <c r="T4" s="98"/>
      <c r="U4" s="98"/>
      <c r="V4" s="98"/>
      <c r="W4" s="98"/>
      <c r="X4" s="98"/>
      <c r="Y4" s="98"/>
    </row>
    <row r="5" spans="1:25" s="14" customFormat="1" ht="11.25" customHeight="1">
      <c r="B5" s="16"/>
      <c r="C5" s="16"/>
    </row>
    <row r="6" spans="1:25" s="14" customFormat="1" ht="15.75" customHeight="1" thickBot="1">
      <c r="B6" s="129" t="s">
        <v>16</v>
      </c>
      <c r="C6" s="129"/>
      <c r="E6" s="181"/>
      <c r="F6" s="182"/>
    </row>
    <row r="7" spans="1:25" s="14" customFormat="1" ht="51.75" customHeight="1" thickBot="1">
      <c r="A7" s="99"/>
      <c r="B7" s="48" t="s">
        <v>132</v>
      </c>
      <c r="C7" s="246" t="s">
        <v>133</v>
      </c>
      <c r="D7" s="247"/>
      <c r="E7" s="248"/>
      <c r="F7" s="101"/>
      <c r="G7" s="99"/>
    </row>
    <row r="8" spans="1:25" s="14" customFormat="1" ht="43.5" hidden="1" customHeight="1" thickBot="1">
      <c r="A8" s="99"/>
      <c r="B8" s="49" t="s">
        <v>134</v>
      </c>
      <c r="C8" s="207"/>
      <c r="E8" s="100"/>
      <c r="F8" s="101"/>
    </row>
    <row r="9" spans="1:25" s="14" customFormat="1" ht="39.75" customHeight="1">
      <c r="A9" s="99"/>
      <c r="B9" s="15"/>
      <c r="C9" s="15"/>
      <c r="D9" s="102"/>
    </row>
    <row r="10" spans="1:25" s="14" customFormat="1" ht="12" customHeight="1" thickBot="1">
      <c r="B10" s="15"/>
      <c r="C10" s="15"/>
      <c r="K10" s="103"/>
    </row>
    <row r="11" spans="1:25" s="14" customFormat="1" ht="35.25" customHeight="1" thickBot="1">
      <c r="B11" s="208"/>
      <c r="C11" s="235"/>
      <c r="D11" s="242" t="s">
        <v>135</v>
      </c>
      <c r="E11" s="242"/>
      <c r="F11" s="242"/>
      <c r="G11" s="242"/>
      <c r="H11" s="242"/>
      <c r="I11" s="242"/>
      <c r="J11" s="242"/>
      <c r="K11" s="242"/>
      <c r="L11" s="242"/>
      <c r="M11" s="242"/>
      <c r="N11" s="242"/>
      <c r="O11" s="242"/>
      <c r="P11" s="242"/>
      <c r="Q11" s="242"/>
      <c r="R11" s="242"/>
      <c r="S11" s="242"/>
      <c r="T11" s="242"/>
      <c r="U11" s="242"/>
      <c r="V11" s="242"/>
      <c r="W11" s="243"/>
      <c r="X11" s="184"/>
    </row>
    <row r="12" spans="1:25" s="14" customFormat="1" ht="54.75" customHeight="1" thickBot="1">
      <c r="B12" s="236"/>
      <c r="C12" s="239" t="s">
        <v>151</v>
      </c>
      <c r="D12" s="221" t="s">
        <v>27</v>
      </c>
      <c r="E12" s="222" t="s">
        <v>28</v>
      </c>
      <c r="F12" s="222" t="s">
        <v>31</v>
      </c>
      <c r="G12" s="222" t="s">
        <v>32</v>
      </c>
      <c r="H12" s="222" t="s">
        <v>33</v>
      </c>
      <c r="I12" s="222" t="s">
        <v>34</v>
      </c>
      <c r="J12" s="222" t="s">
        <v>35</v>
      </c>
      <c r="K12" s="222" t="s">
        <v>36</v>
      </c>
      <c r="L12" s="222" t="s">
        <v>37</v>
      </c>
      <c r="M12" s="222" t="s">
        <v>38</v>
      </c>
      <c r="N12" s="222" t="s">
        <v>39</v>
      </c>
      <c r="O12" s="222" t="s">
        <v>40</v>
      </c>
      <c r="P12" s="222" t="s">
        <v>41</v>
      </c>
      <c r="Q12" s="222" t="s">
        <v>42</v>
      </c>
      <c r="R12" s="222" t="s">
        <v>43</v>
      </c>
      <c r="S12" s="222" t="s">
        <v>44</v>
      </c>
      <c r="T12" s="222" t="s">
        <v>45</v>
      </c>
      <c r="U12" s="222" t="s">
        <v>46</v>
      </c>
      <c r="V12" s="222" t="s">
        <v>47</v>
      </c>
      <c r="W12" s="223" t="s">
        <v>66</v>
      </c>
      <c r="X12" s="183" t="s">
        <v>110</v>
      </c>
    </row>
    <row r="13" spans="1:25" s="14" customFormat="1" ht="69.599999999999994" thickBot="1">
      <c r="B13" s="238" t="s">
        <v>91</v>
      </c>
      <c r="C13" s="240" t="s">
        <v>152</v>
      </c>
      <c r="D13" s="224" t="s">
        <v>118</v>
      </c>
      <c r="E13" s="217" t="s">
        <v>26</v>
      </c>
      <c r="F13" s="218" t="s">
        <v>119</v>
      </c>
      <c r="G13" s="219" t="s">
        <v>26</v>
      </c>
      <c r="H13" s="220" t="s">
        <v>128</v>
      </c>
      <c r="I13" s="217" t="s">
        <v>26</v>
      </c>
      <c r="J13" s="220" t="s">
        <v>129</v>
      </c>
      <c r="K13" s="217" t="s">
        <v>26</v>
      </c>
      <c r="L13" s="220" t="s">
        <v>120</v>
      </c>
      <c r="M13" s="217" t="s">
        <v>26</v>
      </c>
      <c r="N13" s="220" t="s">
        <v>121</v>
      </c>
      <c r="O13" s="217" t="s">
        <v>26</v>
      </c>
      <c r="P13" s="220" t="s">
        <v>125</v>
      </c>
      <c r="Q13" s="217" t="s">
        <v>26</v>
      </c>
      <c r="R13" s="220" t="s">
        <v>124</v>
      </c>
      <c r="S13" s="217" t="s">
        <v>26</v>
      </c>
      <c r="T13" s="220" t="s">
        <v>123</v>
      </c>
      <c r="U13" s="217" t="s">
        <v>26</v>
      </c>
      <c r="V13" s="220" t="s">
        <v>122</v>
      </c>
      <c r="W13" s="217" t="s">
        <v>26</v>
      </c>
      <c r="X13" s="185" t="s">
        <v>111</v>
      </c>
    </row>
    <row r="14" spans="1:25" s="14" customFormat="1" ht="75.75" customHeight="1" thickBot="1">
      <c r="B14" s="168" t="s">
        <v>15</v>
      </c>
      <c r="C14" s="237" t="s">
        <v>155</v>
      </c>
      <c r="D14" s="225" t="s">
        <v>99</v>
      </c>
      <c r="E14" s="157" t="s">
        <v>126</v>
      </c>
      <c r="F14" s="158" t="s">
        <v>30</v>
      </c>
      <c r="G14" s="157" t="s">
        <v>126</v>
      </c>
      <c r="H14" s="157" t="s">
        <v>56</v>
      </c>
      <c r="I14" s="157" t="s">
        <v>126</v>
      </c>
      <c r="J14" s="157" t="s">
        <v>57</v>
      </c>
      <c r="K14" s="157" t="s">
        <v>126</v>
      </c>
      <c r="L14" s="157" t="s">
        <v>58</v>
      </c>
      <c r="M14" s="157" t="s">
        <v>126</v>
      </c>
      <c r="N14" s="157" t="s">
        <v>59</v>
      </c>
      <c r="O14" s="157" t="s">
        <v>126</v>
      </c>
      <c r="P14" s="157" t="s">
        <v>60</v>
      </c>
      <c r="Q14" s="157" t="s">
        <v>126</v>
      </c>
      <c r="R14" s="157" t="s">
        <v>61</v>
      </c>
      <c r="S14" s="157" t="s">
        <v>126</v>
      </c>
      <c r="T14" s="157" t="s">
        <v>62</v>
      </c>
      <c r="U14" s="157" t="s">
        <v>126</v>
      </c>
      <c r="V14" s="157" t="s">
        <v>63</v>
      </c>
      <c r="W14" s="157" t="s">
        <v>126</v>
      </c>
      <c r="X14" s="159" t="s">
        <v>67</v>
      </c>
    </row>
    <row r="15" spans="1:25" s="14" customFormat="1" ht="20.100000000000001" customHeight="1">
      <c r="B15" s="160" t="s">
        <v>136</v>
      </c>
      <c r="C15" s="230"/>
      <c r="D15" s="226"/>
      <c r="E15" s="151"/>
      <c r="F15" s="151"/>
      <c r="G15" s="151"/>
      <c r="H15" s="151"/>
      <c r="I15" s="151"/>
      <c r="J15" s="151"/>
      <c r="K15" s="151"/>
      <c r="L15" s="151"/>
      <c r="M15" s="151"/>
      <c r="N15" s="151"/>
      <c r="O15" s="151"/>
      <c r="P15" s="151"/>
      <c r="Q15" s="151"/>
      <c r="R15" s="151"/>
      <c r="S15" s="151"/>
      <c r="T15" s="151"/>
      <c r="U15" s="151"/>
      <c r="V15" s="151"/>
      <c r="W15" s="151"/>
      <c r="X15" s="156"/>
    </row>
    <row r="16" spans="1:25" s="14" customFormat="1" ht="20.100000000000001" customHeight="1">
      <c r="B16" s="161" t="s">
        <v>137</v>
      </c>
      <c r="C16" s="231"/>
      <c r="D16" s="227"/>
      <c r="E16" s="138"/>
      <c r="F16" s="138"/>
      <c r="G16" s="138"/>
      <c r="H16" s="138"/>
      <c r="I16" s="138"/>
      <c r="J16" s="138"/>
      <c r="K16" s="138"/>
      <c r="L16" s="138"/>
      <c r="M16" s="138"/>
      <c r="N16" s="138"/>
      <c r="O16" s="138"/>
      <c r="P16" s="138"/>
      <c r="Q16" s="138"/>
      <c r="R16" s="138"/>
      <c r="S16" s="138"/>
      <c r="T16" s="138"/>
      <c r="U16" s="138"/>
      <c r="V16" s="138"/>
      <c r="W16" s="138"/>
      <c r="X16" s="139"/>
    </row>
    <row r="17" spans="2:24" s="14" customFormat="1" ht="20.100000000000001" customHeight="1" thickBot="1">
      <c r="B17" s="162" t="s">
        <v>138</v>
      </c>
      <c r="C17" s="232"/>
      <c r="D17" s="228"/>
      <c r="E17" s="154"/>
      <c r="F17" s="154"/>
      <c r="G17" s="154"/>
      <c r="H17" s="154"/>
      <c r="I17" s="154"/>
      <c r="J17" s="154"/>
      <c r="K17" s="154"/>
      <c r="L17" s="154"/>
      <c r="M17" s="154"/>
      <c r="N17" s="154"/>
      <c r="O17" s="154"/>
      <c r="P17" s="154"/>
      <c r="Q17" s="154"/>
      <c r="R17" s="154"/>
      <c r="S17" s="154"/>
      <c r="T17" s="154"/>
      <c r="U17" s="154"/>
      <c r="V17" s="154"/>
      <c r="W17" s="154"/>
      <c r="X17" s="155"/>
    </row>
    <row r="18" spans="2:24" s="14" customFormat="1" ht="20.100000000000001" customHeight="1">
      <c r="B18" s="163" t="s">
        <v>139</v>
      </c>
      <c r="C18" s="233"/>
      <c r="D18" s="229"/>
      <c r="E18" s="152"/>
      <c r="F18" s="152"/>
      <c r="G18" s="152"/>
      <c r="H18" s="152"/>
      <c r="I18" s="152"/>
      <c r="J18" s="152"/>
      <c r="K18" s="152"/>
      <c r="L18" s="152"/>
      <c r="M18" s="152"/>
      <c r="N18" s="152"/>
      <c r="O18" s="152"/>
      <c r="P18" s="152"/>
      <c r="Q18" s="152"/>
      <c r="R18" s="152"/>
      <c r="S18" s="152"/>
      <c r="T18" s="152"/>
      <c r="U18" s="152"/>
      <c r="V18" s="152"/>
      <c r="W18" s="152"/>
      <c r="X18" s="153"/>
    </row>
    <row r="19" spans="2:24" s="14" customFormat="1" ht="20.100000000000001" customHeight="1">
      <c r="B19" s="164" t="s">
        <v>140</v>
      </c>
      <c r="C19" s="231"/>
      <c r="D19" s="227"/>
      <c r="E19" s="138"/>
      <c r="F19" s="138"/>
      <c r="G19" s="138"/>
      <c r="H19" s="138"/>
      <c r="I19" s="138"/>
      <c r="J19" s="138"/>
      <c r="K19" s="138"/>
      <c r="L19" s="138"/>
      <c r="M19" s="138"/>
      <c r="N19" s="138"/>
      <c r="O19" s="138"/>
      <c r="P19" s="138"/>
      <c r="Q19" s="138"/>
      <c r="R19" s="138"/>
      <c r="S19" s="138"/>
      <c r="T19" s="138"/>
      <c r="U19" s="138"/>
      <c r="V19" s="138"/>
      <c r="W19" s="138"/>
      <c r="X19" s="139"/>
    </row>
    <row r="20" spans="2:24" s="14" customFormat="1" ht="20.100000000000001" customHeight="1" thickBot="1">
      <c r="B20" s="165" t="s">
        <v>141</v>
      </c>
      <c r="C20" s="234"/>
      <c r="D20" s="228"/>
      <c r="E20" s="154"/>
      <c r="F20" s="154"/>
      <c r="G20" s="154"/>
      <c r="H20" s="154"/>
      <c r="I20" s="154"/>
      <c r="J20" s="154"/>
      <c r="K20" s="154"/>
      <c r="L20" s="154"/>
      <c r="M20" s="154"/>
      <c r="N20" s="154"/>
      <c r="O20" s="154"/>
      <c r="P20" s="154"/>
      <c r="Q20" s="154"/>
      <c r="R20" s="154"/>
      <c r="S20" s="154"/>
      <c r="T20" s="154"/>
      <c r="U20" s="154"/>
      <c r="V20" s="154"/>
      <c r="W20" s="154"/>
      <c r="X20" s="155"/>
    </row>
    <row r="21" spans="2:24" s="14" customFormat="1" ht="20.100000000000001" customHeight="1">
      <c r="B21" s="166" t="s">
        <v>93</v>
      </c>
      <c r="C21" s="230"/>
      <c r="D21" s="226"/>
      <c r="E21" s="151"/>
      <c r="F21" s="151"/>
      <c r="G21" s="151"/>
      <c r="H21" s="151"/>
      <c r="I21" s="151"/>
      <c r="J21" s="151"/>
      <c r="K21" s="151"/>
      <c r="L21" s="151"/>
      <c r="M21" s="151"/>
      <c r="N21" s="151"/>
      <c r="O21" s="151"/>
      <c r="P21" s="151"/>
      <c r="Q21" s="151"/>
      <c r="R21" s="151"/>
      <c r="S21" s="151"/>
      <c r="T21" s="151"/>
      <c r="U21" s="151"/>
      <c r="V21" s="151"/>
      <c r="W21" s="151"/>
      <c r="X21" s="156"/>
    </row>
    <row r="22" spans="2:24" s="14" customFormat="1" ht="20.100000000000001" customHeight="1" thickBot="1">
      <c r="B22" s="167" t="s">
        <v>92</v>
      </c>
      <c r="C22" s="232"/>
      <c r="D22" s="228"/>
      <c r="E22" s="154"/>
      <c r="F22" s="154"/>
      <c r="G22" s="154"/>
      <c r="H22" s="154"/>
      <c r="I22" s="154"/>
      <c r="J22" s="154"/>
      <c r="K22" s="154"/>
      <c r="L22" s="154"/>
      <c r="M22" s="154"/>
      <c r="N22" s="154"/>
      <c r="O22" s="154"/>
      <c r="P22" s="154"/>
      <c r="Q22" s="154"/>
      <c r="R22" s="154"/>
      <c r="S22" s="154"/>
      <c r="T22" s="154"/>
      <c r="U22" s="154"/>
      <c r="V22" s="154"/>
      <c r="W22" s="154"/>
      <c r="X22" s="155"/>
    </row>
    <row r="23" spans="2:24" s="14" customFormat="1" ht="27" customHeight="1"/>
  </sheetData>
  <sheetProtection algorithmName="SHA-512" hashValue="czep1yWhmB7d2WbdFV/mpc4togxnMqpMkG41/7EFBoQ7rBSiwXXkxBJSeQSGu+MvgJg/frs0ecWqUuXVSdw8wA==" saltValue="VzHwbQw9Kyah+WG9k+Fi0g==" spinCount="100000" sheet="1" objects="1" scenarios="1"/>
  <mergeCells count="4">
    <mergeCell ref="D11:W11"/>
    <mergeCell ref="B4:L4"/>
    <mergeCell ref="B2:K2"/>
    <mergeCell ref="C7:E7"/>
  </mergeCells>
  <phoneticPr fontId="24" type="noConversion"/>
  <conditionalFormatting sqref="E14:E22">
    <cfRule type="expression" dxfId="12" priority="19">
      <formula>D14="No"</formula>
    </cfRule>
  </conditionalFormatting>
  <conditionalFormatting sqref="G14:G22">
    <cfRule type="expression" dxfId="11" priority="9">
      <formula>F14="No"</formula>
    </cfRule>
  </conditionalFormatting>
  <conditionalFormatting sqref="I14:I22">
    <cfRule type="expression" dxfId="10" priority="8">
      <formula>H14="No"</formula>
    </cfRule>
  </conditionalFormatting>
  <conditionalFormatting sqref="K14:K22">
    <cfRule type="expression" dxfId="9" priority="7">
      <formula>J14="No"</formula>
    </cfRule>
  </conditionalFormatting>
  <conditionalFormatting sqref="M14:M22">
    <cfRule type="expression" dxfId="8" priority="6">
      <formula>L14="No"</formula>
    </cfRule>
  </conditionalFormatting>
  <conditionalFormatting sqref="O14:O22">
    <cfRule type="expression" dxfId="7" priority="5">
      <formula>N14="No"</formula>
    </cfRule>
  </conditionalFormatting>
  <conditionalFormatting sqref="Q14:Q22">
    <cfRule type="expression" dxfId="6" priority="1">
      <formula>P14="No"</formula>
    </cfRule>
  </conditionalFormatting>
  <conditionalFormatting sqref="S14:S22">
    <cfRule type="expression" dxfId="5" priority="2">
      <formula>R14="No"</formula>
    </cfRule>
  </conditionalFormatting>
  <conditionalFormatting sqref="U14:U22">
    <cfRule type="expression" dxfId="4" priority="3">
      <formula>T14="No"</formula>
    </cfRule>
  </conditionalFormatting>
  <conditionalFormatting sqref="W14:W22">
    <cfRule type="expression" dxfId="3" priority="4">
      <formula>V14="No"</formula>
    </cfRule>
  </conditionalFormatting>
  <dataValidations count="4">
    <dataValidation allowBlank="1" showInputMessage="1" showErrorMessage="1" errorTitle="Invalid Input" error="Please choose from available options (&quot;Yes&quot; or &quot;No&quot;)" sqref="F6" xr:uid="{D24E3DA4-D892-44BE-924D-649E2181C06B}"/>
    <dataValidation type="list" allowBlank="1" showInputMessage="1" showErrorMessage="1" sqref="V15:V22 D15:D22 F15:F22 J15:J22 H15:H22 N15:N22 P15:P22 R15:R22 L15:L22 T15:T22" xr:uid="{A64FE215-40DF-4AD3-A9AE-363AE5CA2A2B}">
      <formula1>YesNo_List</formula1>
    </dataValidation>
    <dataValidation type="list" allowBlank="1" showInputMessage="1" showErrorMessage="1" sqref="Q15:Q22 W15:W22 U15:U22 S15:S22 G15:G22 M15:M22 K15:K22 I15:I22 O15:O22 E15:E22" xr:uid="{2726D99B-23FE-4204-9D4B-2C6C430A98B5}">
      <formula1>YesNoNA_List</formula1>
    </dataValidation>
    <dataValidation type="date" errorStyle="warning" operator="greaterThanOrEqual" allowBlank="1" showInputMessage="1" showErrorMessage="1" errorTitle="Date Range" error="Enter a date on or after 1st January 2024" sqref="C15:C22" xr:uid="{D92CA03F-9160-495C-A96C-BB1CC0AB747D}">
      <formula1>45292</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2E9D20-B066-4114-B416-A9BE1EA27E25}">
  <sheetPr codeName="Sheet2"/>
  <dimension ref="A1:M33"/>
  <sheetViews>
    <sheetView zoomScale="90" zoomScaleNormal="90" workbookViewId="0">
      <selection activeCell="C14" sqref="C14"/>
    </sheetView>
  </sheetViews>
  <sheetFormatPr defaultColWidth="0" defaultRowHeight="14.4" zeroHeight="1"/>
  <cols>
    <col min="1" max="1" width="3.88671875" style="56" customWidth="1"/>
    <col min="2" max="2" width="54" style="56" customWidth="1"/>
    <col min="3" max="3" width="46.33203125" style="56" customWidth="1"/>
    <col min="4" max="4" width="45" style="56" customWidth="1"/>
    <col min="5" max="5" width="60.6640625" style="56" customWidth="1"/>
    <col min="6" max="6" width="41" style="15" customWidth="1"/>
    <col min="7" max="7" width="31.33203125" style="15" customWidth="1"/>
    <col min="8" max="8" width="7.109375" style="15" customWidth="1"/>
    <col min="9" max="9" width="13" style="15" customWidth="1"/>
    <col min="10" max="10" width="21.44140625" style="15" customWidth="1"/>
    <col min="11" max="11" width="25.88671875" style="15" customWidth="1"/>
    <col min="12" max="13" width="8.88671875" style="15" customWidth="1"/>
    <col min="14" max="16384" width="8.88671875" style="15" hidden="1"/>
  </cols>
  <sheetData>
    <row r="1" spans="1:13" s="1" customFormat="1" ht="82.5" customHeight="1">
      <c r="A1" s="104"/>
      <c r="B1" s="249" t="s">
        <v>148</v>
      </c>
      <c r="C1" s="249"/>
      <c r="D1" s="249"/>
      <c r="E1" s="249"/>
      <c r="F1" s="249"/>
      <c r="G1" s="249"/>
      <c r="H1" s="249"/>
      <c r="I1" s="249"/>
      <c r="J1" s="25"/>
      <c r="K1" s="25"/>
      <c r="L1" s="25"/>
      <c r="M1" s="25"/>
    </row>
    <row r="2" spans="1:13" s="1" customFormat="1" ht="21.9" customHeight="1">
      <c r="A2" s="105"/>
      <c r="B2" s="241" t="s">
        <v>156</v>
      </c>
      <c r="C2" s="50"/>
      <c r="D2" s="50"/>
      <c r="E2" s="50"/>
      <c r="F2" s="18"/>
      <c r="G2" s="18"/>
      <c r="H2" s="18"/>
      <c r="I2" s="18"/>
      <c r="J2" s="24"/>
      <c r="K2" s="24"/>
      <c r="L2" s="24"/>
      <c r="M2" s="24"/>
    </row>
    <row r="3" spans="1:13" s="1" customFormat="1" ht="17.25" customHeight="1">
      <c r="A3" s="54"/>
      <c r="B3" s="53"/>
      <c r="C3" s="53"/>
      <c r="D3" s="54"/>
      <c r="E3" s="54"/>
      <c r="F3" s="19"/>
      <c r="G3" s="19"/>
      <c r="H3" s="19"/>
      <c r="I3" s="19"/>
      <c r="J3" s="19"/>
      <c r="K3" s="19"/>
      <c r="L3" s="19"/>
      <c r="M3" s="19"/>
    </row>
    <row r="4" spans="1:13" s="1" customFormat="1" ht="37.5" customHeight="1" thickBot="1">
      <c r="A4" s="56"/>
      <c r="B4" s="55"/>
      <c r="C4" s="55"/>
      <c r="D4" s="56"/>
      <c r="E4" s="56"/>
      <c r="F4" s="15"/>
      <c r="G4" s="15"/>
      <c r="H4" s="15"/>
      <c r="I4" s="15"/>
      <c r="J4" s="15"/>
      <c r="K4" s="15"/>
      <c r="L4" s="15"/>
      <c r="M4" s="15"/>
    </row>
    <row r="5" spans="1:13" s="1" customFormat="1" ht="51.75" customHeight="1" thickBot="1">
      <c r="A5" s="56"/>
      <c r="B5" s="171" t="s">
        <v>115</v>
      </c>
      <c r="C5" s="259" t="str" cm="1">
        <f t="array" ref="C5">IF(E14="","Audit not started from Quarter 1",INDEX(B14:B21, COUNTIF(E14:E21,"&gt;=0")))</f>
        <v>Audit not started from Quarter 1</v>
      </c>
      <c r="D5" s="260"/>
      <c r="E5" s="56"/>
      <c r="F5" s="15"/>
      <c r="G5" s="15"/>
      <c r="H5" s="15"/>
      <c r="I5" s="15"/>
      <c r="J5" s="15"/>
      <c r="K5" s="15"/>
      <c r="L5" s="15"/>
      <c r="M5" s="15"/>
    </row>
    <row r="6" spans="1:13" s="1" customFormat="1" ht="55.5" customHeight="1" thickBot="1">
      <c r="A6" s="56"/>
      <c r="B6" s="180" t="s">
        <v>132</v>
      </c>
      <c r="C6" s="261" t="str">
        <f>RACF_Name</f>
        <v>&lt;Insert RCH Name here&gt;</v>
      </c>
      <c r="D6" s="262"/>
      <c r="E6" s="56"/>
      <c r="F6" s="15"/>
      <c r="G6" s="16"/>
      <c r="H6" s="16"/>
      <c r="I6" s="16"/>
      <c r="J6" s="16"/>
      <c r="K6" s="17"/>
      <c r="L6" s="17"/>
      <c r="M6" s="15"/>
    </row>
    <row r="7" spans="1:13" s="1" customFormat="1" ht="30" customHeight="1" thickBot="1">
      <c r="A7" s="56"/>
      <c r="B7" s="57"/>
      <c r="C7" s="57"/>
      <c r="D7" s="56"/>
      <c r="E7" s="58"/>
      <c r="F7" s="17"/>
      <c r="G7" s="17"/>
      <c r="H7" s="16"/>
      <c r="I7" s="16"/>
      <c r="J7" s="16"/>
      <c r="K7" s="17"/>
      <c r="L7" s="15"/>
      <c r="M7" s="15"/>
    </row>
    <row r="8" spans="1:13" s="1" customFormat="1" ht="103.5" customHeight="1" thickBot="1">
      <c r="A8" s="56"/>
      <c r="B8" s="255" t="s">
        <v>149</v>
      </c>
      <c r="C8" s="256"/>
      <c r="D8" s="15"/>
      <c r="E8" s="15"/>
      <c r="F8" s="15"/>
      <c r="G8" s="106"/>
      <c r="H8" s="107"/>
      <c r="I8" s="15"/>
      <c r="J8" s="15"/>
      <c r="K8" s="15"/>
      <c r="L8" s="15"/>
      <c r="M8" s="15"/>
    </row>
    <row r="9" spans="1:13" s="1" customFormat="1" ht="51" customHeight="1" thickBot="1">
      <c r="A9" s="56"/>
      <c r="B9" s="257" t="str" cm="1">
        <f t="array" ref="B9">IF(E14="","Audit not started from Quarter 1",LOOKUP(2, 1/(E14:E21&lt;&gt;""), E14:E21))</f>
        <v>Audit not started from Quarter 1</v>
      </c>
      <c r="C9" s="258"/>
      <c r="D9" s="15"/>
      <c r="E9" s="15"/>
      <c r="F9" s="15"/>
      <c r="G9" s="108"/>
      <c r="H9" s="15"/>
      <c r="I9" s="15"/>
      <c r="J9" s="15"/>
      <c r="K9" s="15"/>
      <c r="L9" s="15"/>
      <c r="M9" s="15"/>
    </row>
    <row r="10" spans="1:13" s="1" customFormat="1" ht="17.25" customHeight="1">
      <c r="A10" s="56"/>
      <c r="B10" s="56"/>
      <c r="C10" s="56"/>
      <c r="D10" s="56"/>
      <c r="E10" s="109"/>
      <c r="F10" s="15"/>
      <c r="G10" s="15"/>
      <c r="H10" s="15"/>
      <c r="I10" s="15"/>
      <c r="J10" s="15"/>
      <c r="K10" s="15"/>
      <c r="L10" s="15"/>
      <c r="M10" s="15"/>
    </row>
    <row r="11" spans="1:13" s="1" customFormat="1" ht="34.5" customHeight="1" thickBot="1">
      <c r="A11" s="56"/>
      <c r="B11" s="179" t="s">
        <v>114</v>
      </c>
      <c r="C11" s="59"/>
      <c r="D11" s="59"/>
      <c r="E11" s="56"/>
      <c r="F11" s="15"/>
      <c r="G11" s="15"/>
      <c r="H11" s="15"/>
      <c r="I11" s="15"/>
      <c r="J11" s="15"/>
      <c r="K11" s="15"/>
      <c r="L11" s="15"/>
      <c r="M11" s="15"/>
    </row>
    <row r="12" spans="1:13" s="1" customFormat="1" ht="36" customHeight="1" thickBot="1">
      <c r="A12" s="56"/>
      <c r="B12" s="60"/>
      <c r="C12" s="250" t="s">
        <v>14</v>
      </c>
      <c r="D12" s="251"/>
      <c r="E12" s="252"/>
      <c r="F12" s="110"/>
      <c r="G12" s="110"/>
      <c r="H12" s="15"/>
      <c r="I12" s="15"/>
      <c r="J12" s="15"/>
      <c r="K12" s="20"/>
      <c r="L12" s="15"/>
      <c r="M12" s="15"/>
    </row>
    <row r="13" spans="1:13" s="1" customFormat="1" ht="126" customHeight="1" thickBot="1">
      <c r="A13" s="56"/>
      <c r="B13" s="172"/>
      <c r="C13" s="204" t="s">
        <v>116</v>
      </c>
      <c r="D13" s="204" t="s">
        <v>117</v>
      </c>
      <c r="E13" s="205" t="s">
        <v>150</v>
      </c>
      <c r="F13" s="112"/>
      <c r="G13" s="112"/>
      <c r="H13" s="15"/>
      <c r="I13" s="15"/>
      <c r="J13" s="15"/>
      <c r="K13" s="70"/>
      <c r="L13" s="15"/>
      <c r="M13" s="15"/>
    </row>
    <row r="14" spans="1:13" s="1" customFormat="1" ht="32.1" customHeight="1">
      <c r="A14" s="56"/>
      <c r="B14" s="173" t="s">
        <v>142</v>
      </c>
      <c r="C14" s="188" t="str">
        <f>IF(Reference!C37=10,"",Reference!C43)</f>
        <v/>
      </c>
      <c r="D14" s="200" t="str">
        <f>IF(C14="","",Reference!C44)</f>
        <v/>
      </c>
      <c r="E14" s="193" t="str">
        <f>IF(Reference!$C$68="","",Reference!$C$68)</f>
        <v/>
      </c>
      <c r="F14" s="113"/>
      <c r="G14" s="113"/>
      <c r="H14" s="15"/>
      <c r="I14" s="15"/>
      <c r="J14" s="15"/>
      <c r="K14" s="70"/>
      <c r="L14" s="15"/>
      <c r="M14" s="15"/>
    </row>
    <row r="15" spans="1:13" s="1" customFormat="1" ht="32.1" customHeight="1">
      <c r="A15" s="56"/>
      <c r="B15" s="174" t="s">
        <v>143</v>
      </c>
      <c r="C15" s="189" t="str">
        <f>IF(Reference!D37=10,"",Reference!D43)</f>
        <v/>
      </c>
      <c r="D15" s="201" t="str">
        <f>IF(C15="","",Reference!D44)</f>
        <v/>
      </c>
      <c r="E15" s="194" t="str">
        <f>Reference!$D$68</f>
        <v/>
      </c>
      <c r="F15" s="15"/>
      <c r="G15" s="15"/>
      <c r="H15" s="15"/>
      <c r="I15" s="15"/>
      <c r="J15" s="15"/>
      <c r="K15" s="70"/>
      <c r="L15" s="15"/>
      <c r="M15" s="15"/>
    </row>
    <row r="16" spans="1:13" s="1" customFormat="1" ht="32.1" customHeight="1" thickBot="1">
      <c r="A16" s="56"/>
      <c r="B16" s="175" t="s">
        <v>144</v>
      </c>
      <c r="C16" s="190" t="str">
        <f>IF(Reference!E37=10,"",Reference!E43)</f>
        <v/>
      </c>
      <c r="D16" s="202" t="str">
        <f>IF(C16="","",Reference!E44)</f>
        <v/>
      </c>
      <c r="E16" s="195" t="str">
        <f>Reference!E68</f>
        <v/>
      </c>
      <c r="F16" s="15"/>
      <c r="G16" s="15"/>
      <c r="H16" s="15"/>
      <c r="I16" s="15"/>
      <c r="J16" s="15"/>
      <c r="K16" s="15"/>
      <c r="L16" s="15"/>
      <c r="M16" s="15"/>
    </row>
    <row r="17" spans="1:13" s="1" customFormat="1" ht="32.1" customHeight="1">
      <c r="A17" s="56"/>
      <c r="B17" s="176" t="s">
        <v>145</v>
      </c>
      <c r="C17" s="188" t="str">
        <f>IF(Reference!F37=10,"",Reference!F43)</f>
        <v/>
      </c>
      <c r="D17" s="200" t="str">
        <f>IF(C17="","",Reference!F44)</f>
        <v/>
      </c>
      <c r="E17" s="196" t="str">
        <f>Reference!F68</f>
        <v/>
      </c>
      <c r="F17" s="15"/>
      <c r="G17" s="15"/>
      <c r="H17" s="15"/>
      <c r="I17" s="15"/>
      <c r="J17" s="15"/>
      <c r="K17" s="15"/>
      <c r="L17" s="15"/>
      <c r="M17" s="15"/>
    </row>
    <row r="18" spans="1:13" s="1" customFormat="1" ht="32.1" customHeight="1">
      <c r="A18" s="56"/>
      <c r="B18" s="177" t="s">
        <v>146</v>
      </c>
      <c r="C18" s="189" t="str">
        <f>IF(Reference!G37=10,"",Reference!G43)</f>
        <v/>
      </c>
      <c r="D18" s="201" t="str">
        <f>IF(C18="","",Reference!G44)</f>
        <v/>
      </c>
      <c r="E18" s="197" t="str">
        <f>Reference!G68</f>
        <v/>
      </c>
      <c r="F18" s="15"/>
      <c r="G18" s="15"/>
      <c r="H18" s="15"/>
      <c r="I18" s="15"/>
      <c r="J18" s="15"/>
      <c r="K18" s="15"/>
      <c r="L18" s="15"/>
      <c r="M18" s="15"/>
    </row>
    <row r="19" spans="1:13" s="1" customFormat="1" ht="32.1" customHeight="1" thickBot="1">
      <c r="A19" s="56"/>
      <c r="B19" s="178" t="s">
        <v>147</v>
      </c>
      <c r="C19" s="190" t="str">
        <f>IF(Reference!H37=10,"",Reference!H43)</f>
        <v/>
      </c>
      <c r="D19" s="202" t="str">
        <f>IF(C19="","",Reference!H44)</f>
        <v/>
      </c>
      <c r="E19" s="195" t="str">
        <f>Reference!H68</f>
        <v/>
      </c>
      <c r="F19" s="15"/>
      <c r="G19" s="15"/>
      <c r="H19" s="15"/>
      <c r="I19" s="15"/>
      <c r="J19" s="15"/>
      <c r="K19" s="15"/>
      <c r="L19" s="15"/>
      <c r="M19" s="15"/>
    </row>
    <row r="20" spans="1:13" s="1" customFormat="1" ht="32.1" customHeight="1">
      <c r="A20" s="56"/>
      <c r="B20" s="186" t="s">
        <v>97</v>
      </c>
      <c r="C20" s="191" t="str">
        <f>IF(Reference!I37=10,"",Reference!I43)</f>
        <v/>
      </c>
      <c r="D20" s="203" t="str">
        <f>IF(C20="","",Reference!I44)</f>
        <v/>
      </c>
      <c r="E20" s="198" t="str">
        <f>Reference!I68</f>
        <v/>
      </c>
      <c r="F20" s="15"/>
      <c r="G20" s="15"/>
      <c r="H20" s="15"/>
      <c r="I20" s="15"/>
      <c r="J20" s="15"/>
      <c r="K20" s="15"/>
      <c r="L20" s="15"/>
      <c r="M20" s="15"/>
    </row>
    <row r="21" spans="1:13" s="1" customFormat="1" ht="32.1" customHeight="1" thickBot="1">
      <c r="A21" s="56"/>
      <c r="B21" s="187" t="s">
        <v>98</v>
      </c>
      <c r="C21" s="192" t="str">
        <f>IF(Reference!J37=10,"",Reference!J43)</f>
        <v/>
      </c>
      <c r="D21" s="202" t="str">
        <f>IF(C21="","",Reference!J44)</f>
        <v/>
      </c>
      <c r="E21" s="199" t="str">
        <f>Reference!J68</f>
        <v/>
      </c>
      <c r="F21" s="15"/>
      <c r="G21" s="15"/>
      <c r="H21" s="15"/>
      <c r="I21" s="15"/>
      <c r="J21" s="15"/>
      <c r="K21" s="15"/>
      <c r="L21" s="15"/>
      <c r="M21" s="15"/>
    </row>
    <row r="22" spans="1:13" s="1" customFormat="1">
      <c r="A22" s="56"/>
      <c r="B22" s="115"/>
      <c r="C22" s="56"/>
      <c r="D22" s="56"/>
      <c r="E22" s="56"/>
      <c r="F22" s="15"/>
      <c r="G22" s="15"/>
      <c r="H22" s="15"/>
      <c r="I22" s="15"/>
      <c r="J22" s="15"/>
      <c r="K22" s="15"/>
      <c r="L22" s="15"/>
      <c r="M22" s="15"/>
    </row>
    <row r="23" spans="1:13" s="1" customFormat="1">
      <c r="A23" s="56"/>
      <c r="B23" s="115"/>
      <c r="C23" s="56"/>
      <c r="D23" s="56"/>
      <c r="E23" s="56"/>
      <c r="F23" s="15"/>
      <c r="G23" s="15"/>
      <c r="H23" s="15"/>
      <c r="I23" s="15"/>
      <c r="J23" s="15"/>
      <c r="K23" s="15"/>
      <c r="L23" s="15"/>
      <c r="M23" s="15"/>
    </row>
    <row r="24" spans="1:13" s="1" customFormat="1" ht="26.25" hidden="1" customHeight="1" thickBot="1">
      <c r="A24" s="56"/>
      <c r="B24" s="61"/>
      <c r="C24" s="253" t="s">
        <v>14</v>
      </c>
      <c r="D24" s="254"/>
      <c r="E24" s="116"/>
      <c r="F24" s="15"/>
      <c r="G24" s="15"/>
      <c r="H24" s="15"/>
      <c r="I24" s="15"/>
      <c r="J24" s="15"/>
      <c r="K24" s="15"/>
      <c r="L24" s="15"/>
      <c r="M24" s="15"/>
    </row>
    <row r="25" spans="1:13" s="1" customFormat="1" ht="57.75" hidden="1" customHeight="1" thickBot="1">
      <c r="A25" s="56"/>
      <c r="B25" s="62"/>
      <c r="C25" s="111" t="s">
        <v>64</v>
      </c>
      <c r="D25" s="140" t="s">
        <v>103</v>
      </c>
      <c r="E25" s="56"/>
      <c r="F25" s="15"/>
      <c r="G25" s="15"/>
      <c r="H25" s="15"/>
      <c r="I25" s="15"/>
      <c r="J25" s="15"/>
      <c r="K25" s="15"/>
      <c r="L25" s="15"/>
      <c r="M25" s="15"/>
    </row>
    <row r="26" spans="1:13" s="1" customFormat="1" ht="24.75" hidden="1" customHeight="1">
      <c r="A26" s="56"/>
      <c r="B26" s="141" t="s">
        <v>109</v>
      </c>
      <c r="C26" s="117" t="str">
        <f>IF(Reference!C37=10,"",Reference!C40)</f>
        <v/>
      </c>
      <c r="D26" s="142">
        <f>IF(Reference!C38=10,"",Reference!C46)</f>
        <v>0</v>
      </c>
      <c r="E26" s="56"/>
      <c r="F26" s="15"/>
      <c r="G26" s="15"/>
      <c r="H26" s="15"/>
      <c r="I26" s="15"/>
      <c r="J26" s="15"/>
      <c r="K26" s="15"/>
      <c r="L26" s="15"/>
      <c r="M26" s="15"/>
    </row>
    <row r="27" spans="1:13" s="1" customFormat="1" ht="24.75" hidden="1" customHeight="1">
      <c r="A27" s="56"/>
      <c r="B27" s="143" t="s">
        <v>94</v>
      </c>
      <c r="C27" s="118" t="str">
        <f>IF(Reference!D37=10,"",Reference!D40)</f>
        <v/>
      </c>
      <c r="D27" s="144">
        <f>IF(Reference!D38=10,"",Reference!D46)</f>
        <v>0</v>
      </c>
      <c r="E27" s="56"/>
      <c r="F27" s="15"/>
      <c r="G27" s="15"/>
      <c r="H27" s="15"/>
      <c r="I27" s="15"/>
      <c r="J27" s="15"/>
      <c r="K27" s="15"/>
      <c r="L27" s="15"/>
      <c r="M27" s="15"/>
    </row>
    <row r="28" spans="1:13" s="1" customFormat="1" ht="24.75" hidden="1" customHeight="1" thickBot="1">
      <c r="A28" s="56"/>
      <c r="B28" s="145" t="s">
        <v>95</v>
      </c>
      <c r="C28" s="119" t="str">
        <f>IF(Reference!E37=10,"",Reference!E40)</f>
        <v/>
      </c>
      <c r="D28" s="146">
        <f>IF(Reference!E38=10,"",Reference!E46)</f>
        <v>0</v>
      </c>
      <c r="E28" s="56"/>
      <c r="F28" s="15"/>
      <c r="G28" s="15"/>
      <c r="H28" s="15"/>
      <c r="I28" s="15"/>
      <c r="J28" s="15"/>
      <c r="K28" s="15"/>
      <c r="L28" s="15"/>
      <c r="M28" s="15"/>
    </row>
    <row r="29" spans="1:13" s="1" customFormat="1" ht="24.75" hidden="1" customHeight="1">
      <c r="A29" s="56"/>
      <c r="B29" s="148" t="s">
        <v>108</v>
      </c>
      <c r="C29" s="117" t="str">
        <f>IF(Reference!F37=10,"",Reference!F40)</f>
        <v/>
      </c>
      <c r="D29" s="142">
        <f>IF(Reference!F38=10,"",Reference!F46)</f>
        <v>0</v>
      </c>
      <c r="E29" s="56"/>
      <c r="F29" s="15"/>
      <c r="G29" s="15"/>
      <c r="H29" s="15"/>
      <c r="I29" s="15"/>
      <c r="J29" s="15"/>
      <c r="K29" s="15"/>
      <c r="L29" s="15"/>
      <c r="M29" s="15"/>
    </row>
    <row r="30" spans="1:13" s="1" customFormat="1" ht="24.75" hidden="1" customHeight="1">
      <c r="A30" s="56"/>
      <c r="B30" s="149" t="s">
        <v>107</v>
      </c>
      <c r="C30" s="118" t="str">
        <f>IF(Reference!G37=10,"",Reference!G40)</f>
        <v/>
      </c>
      <c r="D30" s="144">
        <f>IF(Reference!G38=10,"",Reference!G46)</f>
        <v>0</v>
      </c>
      <c r="E30" s="56"/>
      <c r="F30" s="15"/>
      <c r="G30" s="15"/>
      <c r="H30" s="15"/>
      <c r="I30" s="15"/>
      <c r="J30" s="15"/>
      <c r="K30" s="15"/>
      <c r="L30" s="15"/>
      <c r="M30" s="15"/>
    </row>
    <row r="31" spans="1:13" ht="24.75" hidden="1" customHeight="1" thickBot="1">
      <c r="B31" s="150" t="s">
        <v>96</v>
      </c>
      <c r="C31" s="119" t="str">
        <f>IF(Reference!H37=10,"",Reference!H40)</f>
        <v/>
      </c>
      <c r="D31" s="146">
        <f>IF(Reference!H38=10,"",Reference!H46)</f>
        <v>0</v>
      </c>
    </row>
    <row r="32" spans="1:13" ht="24.75" hidden="1" customHeight="1">
      <c r="B32" s="147" t="s">
        <v>97</v>
      </c>
      <c r="C32" s="117" t="str">
        <f>IF(Reference!I37=10,"",Reference!I40)</f>
        <v/>
      </c>
      <c r="D32" s="142">
        <f>IF(Reference!I38=10,"",Reference!I46)</f>
        <v>0</v>
      </c>
    </row>
    <row r="33" spans="2:4" ht="24.75" hidden="1" customHeight="1" thickBot="1">
      <c r="B33" s="114" t="s">
        <v>98</v>
      </c>
      <c r="C33" s="119" t="str">
        <f>IF(Reference!J37=10,"",Reference!J40)</f>
        <v/>
      </c>
      <c r="D33" s="146">
        <f>IF(Reference!J38=10,"",Reference!J46)</f>
        <v>0</v>
      </c>
    </row>
  </sheetData>
  <sheetProtection algorithmName="SHA-512" hashValue="cRyzuLb8cq51f1j8cUMlEWEki4RABhpjVHueGl+YNzNBzq4//5YfDoCQZeDTY6S1rI3EFW0Q6X6uTadWeX+/Ag==" saltValue="ijt/qM6js4XOpWLS8PAW6w==" spinCount="100000" sheet="1" objects="1" scenarios="1"/>
  <protectedRanges>
    <protectedRange password="DE45" sqref="C6 E7" name="Range1"/>
    <protectedRange password="DE45" sqref="B5" name="Range1_1_1"/>
  </protectedRanges>
  <mergeCells count="7">
    <mergeCell ref="B1:I1"/>
    <mergeCell ref="C12:E12"/>
    <mergeCell ref="C24:D24"/>
    <mergeCell ref="B8:C8"/>
    <mergeCell ref="B9:C9"/>
    <mergeCell ref="C5:D5"/>
    <mergeCell ref="C6:D6"/>
  </mergeCells>
  <phoneticPr fontId="24" type="noConversion"/>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6F7DB2-8E90-4750-ABDC-2279612B695B}">
  <sheetPr codeName="Sheet3"/>
  <dimension ref="A1:X79"/>
  <sheetViews>
    <sheetView workbookViewId="0">
      <selection activeCell="N73" sqref="N73"/>
    </sheetView>
  </sheetViews>
  <sheetFormatPr defaultColWidth="0" defaultRowHeight="14.4" zeroHeight="1"/>
  <cols>
    <col min="1" max="1" width="15.109375" style="1" customWidth="1"/>
    <col min="2" max="2" width="67.109375" style="1" customWidth="1"/>
    <col min="3" max="10" width="14.5546875" style="1" customWidth="1"/>
    <col min="11" max="11" width="15.5546875" style="1" bestFit="1" customWidth="1"/>
    <col min="12" max="12" width="11.88671875" style="1" customWidth="1"/>
    <col min="13" max="13" width="11.109375" style="1" bestFit="1" customWidth="1"/>
    <col min="14" max="14" width="12.44140625" style="1" customWidth="1"/>
    <col min="15" max="15" width="21" style="1" customWidth="1"/>
    <col min="16" max="16" width="19.88671875" style="1" customWidth="1"/>
    <col min="17" max="23" width="8.88671875" style="1" customWidth="1"/>
    <col min="24" max="24" width="0" style="1" hidden="1" customWidth="1"/>
    <col min="25" max="16384" width="8.88671875" style="1" hidden="1"/>
  </cols>
  <sheetData>
    <row r="1" spans="1:24">
      <c r="A1" s="71" t="s">
        <v>1</v>
      </c>
      <c r="B1" s="15"/>
      <c r="C1" s="15"/>
      <c r="D1" s="15"/>
      <c r="E1" s="15"/>
      <c r="F1" s="15"/>
      <c r="G1" s="15"/>
      <c r="H1" s="15"/>
      <c r="I1" s="15"/>
      <c r="J1" s="15"/>
      <c r="K1" s="15"/>
      <c r="L1" s="15"/>
      <c r="M1" s="15"/>
      <c r="N1" s="15"/>
      <c r="O1" s="15"/>
      <c r="P1" s="15"/>
      <c r="Q1" s="15"/>
      <c r="R1" s="15"/>
      <c r="S1" s="15"/>
      <c r="T1" s="15"/>
      <c r="U1" s="15"/>
      <c r="V1" s="15"/>
      <c r="W1" s="15"/>
      <c r="X1" s="15"/>
    </row>
    <row r="2" spans="1:24">
      <c r="A2" s="15"/>
      <c r="B2" s="15"/>
      <c r="C2" s="15"/>
      <c r="D2" s="15"/>
      <c r="E2" s="15"/>
      <c r="F2" s="15"/>
      <c r="G2" s="15"/>
      <c r="H2" s="15"/>
      <c r="I2" s="15"/>
      <c r="J2" s="15"/>
      <c r="K2" s="15"/>
      <c r="L2" s="15"/>
      <c r="M2" s="15"/>
      <c r="N2" s="15"/>
      <c r="O2" s="15"/>
      <c r="P2" s="15"/>
      <c r="Q2" s="15"/>
      <c r="R2" s="15"/>
      <c r="S2" s="15"/>
      <c r="T2" s="15"/>
      <c r="U2" s="15"/>
      <c r="V2" s="15"/>
      <c r="W2" s="15"/>
      <c r="X2" s="15"/>
    </row>
    <row r="3" spans="1:24" ht="18">
      <c r="A3" s="72" t="s">
        <v>2</v>
      </c>
      <c r="B3" s="15"/>
      <c r="C3" s="15"/>
      <c r="D3" s="15"/>
      <c r="E3" s="15"/>
      <c r="F3" s="15"/>
      <c r="G3" s="15"/>
      <c r="H3" s="15"/>
      <c r="I3" s="15"/>
      <c r="J3" s="15"/>
      <c r="K3" s="15"/>
      <c r="L3" s="15"/>
      <c r="M3" s="15"/>
      <c r="N3" s="15"/>
      <c r="O3" s="15"/>
      <c r="P3" s="15"/>
      <c r="Q3" s="15"/>
      <c r="R3" s="15"/>
      <c r="S3" s="15"/>
      <c r="T3" s="15"/>
      <c r="U3" s="15"/>
      <c r="V3" s="15"/>
      <c r="W3" s="15"/>
      <c r="X3" s="15"/>
    </row>
    <row r="4" spans="1:24" ht="18">
      <c r="A4" s="72"/>
      <c r="B4" s="15"/>
      <c r="C4" s="15"/>
      <c r="D4" s="15"/>
      <c r="E4" s="15"/>
      <c r="F4" s="15"/>
      <c r="G4" s="15"/>
      <c r="H4" s="15"/>
      <c r="I4" s="15"/>
      <c r="J4" s="15"/>
      <c r="K4" s="15"/>
      <c r="L4" s="15"/>
      <c r="M4" s="15"/>
      <c r="N4" s="15"/>
      <c r="O4" s="15"/>
      <c r="P4" s="15"/>
      <c r="Q4" s="15"/>
      <c r="R4" s="15"/>
      <c r="S4" s="15"/>
      <c r="T4" s="15"/>
      <c r="U4" s="15"/>
      <c r="V4" s="15"/>
      <c r="W4" s="15"/>
      <c r="X4" s="15"/>
    </row>
    <row r="5" spans="1:24">
      <c r="A5" s="15" t="s">
        <v>3</v>
      </c>
      <c r="B5" s="15"/>
      <c r="C5" s="15"/>
      <c r="D5" s="15"/>
      <c r="E5" s="15"/>
      <c r="F5" s="15"/>
      <c r="G5" s="15"/>
      <c r="H5" s="15"/>
      <c r="I5" s="15"/>
      <c r="J5" s="15"/>
      <c r="K5" s="15"/>
      <c r="L5" s="15"/>
      <c r="M5" s="15"/>
      <c r="N5" s="15"/>
      <c r="O5" s="15"/>
      <c r="P5" s="15"/>
      <c r="Q5" s="15"/>
      <c r="R5" s="15"/>
      <c r="S5" s="15"/>
      <c r="T5" s="15"/>
      <c r="U5" s="15"/>
      <c r="V5" s="15"/>
      <c r="W5" s="15"/>
      <c r="X5" s="15"/>
    </row>
    <row r="6" spans="1:24">
      <c r="A6" s="15" t="s">
        <v>4</v>
      </c>
      <c r="B6" s="15"/>
      <c r="C6" s="15"/>
      <c r="D6" s="15"/>
      <c r="E6" s="15"/>
      <c r="F6" s="15"/>
      <c r="G6" s="15"/>
      <c r="H6" s="15"/>
      <c r="I6" s="15"/>
      <c r="J6" s="15"/>
      <c r="K6" s="15"/>
      <c r="L6" s="15"/>
      <c r="M6" s="15"/>
      <c r="N6" s="15"/>
      <c r="O6" s="15"/>
      <c r="P6" s="15"/>
      <c r="Q6" s="15"/>
      <c r="R6" s="15"/>
      <c r="S6" s="15"/>
      <c r="T6" s="15"/>
      <c r="U6" s="15"/>
      <c r="V6" s="15"/>
      <c r="W6" s="15"/>
      <c r="X6" s="15"/>
    </row>
    <row r="7" spans="1:24" ht="15" thickBot="1">
      <c r="A7" s="15"/>
      <c r="B7" s="15"/>
      <c r="C7" s="15"/>
      <c r="D7" s="15"/>
      <c r="E7" s="15"/>
      <c r="F7" s="15"/>
      <c r="G7" s="15"/>
      <c r="H7" s="15"/>
      <c r="I7" s="15"/>
      <c r="J7" s="15"/>
      <c r="K7" s="15"/>
      <c r="L7" s="15"/>
      <c r="M7" s="15"/>
      <c r="N7" s="15"/>
      <c r="O7" s="15"/>
      <c r="P7" s="15"/>
      <c r="Q7" s="15"/>
      <c r="R7" s="15"/>
      <c r="S7" s="15"/>
      <c r="T7" s="15"/>
      <c r="U7" s="15"/>
      <c r="V7" s="15"/>
      <c r="W7" s="15"/>
      <c r="X7" s="15"/>
    </row>
    <row r="8" spans="1:24">
      <c r="A8" s="7" t="s">
        <v>5</v>
      </c>
      <c r="B8" s="8"/>
      <c r="C8" s="15"/>
      <c r="D8" s="7" t="s">
        <v>6</v>
      </c>
      <c r="E8" s="8"/>
      <c r="F8" s="15"/>
      <c r="G8" s="263" t="s">
        <v>7</v>
      </c>
      <c r="H8" s="3" t="s">
        <v>8</v>
      </c>
      <c r="I8" s="15"/>
      <c r="J8" s="15"/>
      <c r="K8" s="15"/>
      <c r="L8" s="15"/>
      <c r="M8" s="15"/>
      <c r="N8" s="15"/>
      <c r="O8" s="15"/>
      <c r="P8" s="15"/>
      <c r="Q8" s="15"/>
      <c r="R8" s="15"/>
      <c r="S8" s="15"/>
      <c r="T8" s="15"/>
      <c r="U8" s="15"/>
      <c r="V8" s="15"/>
      <c r="W8" s="15"/>
      <c r="X8" s="15"/>
    </row>
    <row r="9" spans="1:24" ht="38.25" customHeight="1" thickBot="1">
      <c r="A9" s="9" t="s">
        <v>9</v>
      </c>
      <c r="B9" s="13" t="s">
        <v>13</v>
      </c>
      <c r="C9" s="15"/>
      <c r="D9" s="9" t="s">
        <v>0</v>
      </c>
      <c r="E9" s="10" t="str">
        <f>IF(ISBLANK(Data!C7), "", Data!C7)</f>
        <v>&lt;Insert RCH Name here&gt;</v>
      </c>
      <c r="F9" s="15"/>
      <c r="G9" s="264"/>
      <c r="H9" s="4" t="s">
        <v>10</v>
      </c>
      <c r="I9" s="15"/>
      <c r="J9" s="15"/>
      <c r="K9" s="15"/>
      <c r="L9" s="15"/>
      <c r="M9" s="15"/>
      <c r="N9" s="15"/>
      <c r="O9" s="15"/>
      <c r="P9" s="15"/>
      <c r="Q9" s="15"/>
      <c r="R9" s="15"/>
      <c r="S9" s="15"/>
      <c r="T9" s="15"/>
      <c r="U9" s="15"/>
      <c r="V9" s="15"/>
      <c r="W9" s="15"/>
      <c r="X9" s="15"/>
    </row>
    <row r="10" spans="1:24" ht="98.25" customHeight="1" thickBot="1">
      <c r="A10" s="9" t="s">
        <v>11</v>
      </c>
      <c r="B10" s="73" t="s">
        <v>65</v>
      </c>
      <c r="C10" s="15"/>
      <c r="D10" s="11" t="s">
        <v>21</v>
      </c>
      <c r="E10" s="12" t="e">
        <f>IF(ISBLANK(Data!#REF!), "", Data!#REF!)</f>
        <v>#REF!</v>
      </c>
      <c r="F10" s="15"/>
      <c r="G10" s="6" t="s">
        <v>12</v>
      </c>
      <c r="H10" s="5" t="s">
        <v>127</v>
      </c>
      <c r="I10" s="15"/>
      <c r="J10" s="15"/>
      <c r="K10" s="15"/>
      <c r="L10" s="15"/>
      <c r="M10" s="15"/>
      <c r="N10" s="15"/>
      <c r="O10" s="15"/>
      <c r="P10" s="15"/>
      <c r="Q10" s="15"/>
      <c r="R10" s="15"/>
      <c r="S10" s="15"/>
      <c r="T10" s="15"/>
      <c r="U10" s="15"/>
      <c r="V10" s="15"/>
      <c r="W10" s="15"/>
      <c r="X10" s="15"/>
    </row>
    <row r="11" spans="1:24" ht="98.25" customHeight="1">
      <c r="A11" s="22" t="s">
        <v>23</v>
      </c>
      <c r="B11" s="74">
        <v>20</v>
      </c>
      <c r="C11" s="15"/>
      <c r="D11" s="68"/>
      <c r="E11" s="69"/>
      <c r="F11" s="15"/>
      <c r="G11" s="70"/>
      <c r="H11" s="15"/>
      <c r="I11" s="15"/>
      <c r="J11" s="15"/>
      <c r="K11" s="15"/>
      <c r="L11" s="15"/>
      <c r="M11" s="15"/>
      <c r="N11" s="15"/>
      <c r="O11" s="15"/>
      <c r="P11" s="15"/>
      <c r="Q11" s="15"/>
      <c r="R11" s="15"/>
      <c r="S11" s="15"/>
      <c r="T11" s="15"/>
      <c r="U11" s="15"/>
      <c r="V11" s="15"/>
      <c r="W11" s="15"/>
      <c r="X11" s="15"/>
    </row>
    <row r="12" spans="1:24" ht="15" thickBot="1">
      <c r="A12" s="15"/>
      <c r="B12" s="15"/>
      <c r="C12" s="15"/>
      <c r="D12" s="15"/>
      <c r="E12" s="15"/>
      <c r="F12" s="15"/>
      <c r="G12" s="67"/>
      <c r="H12" s="15"/>
      <c r="I12" s="15"/>
      <c r="J12" s="15"/>
      <c r="K12" s="15"/>
      <c r="L12" s="15"/>
      <c r="M12" s="15"/>
      <c r="N12" s="15"/>
      <c r="O12" s="15"/>
      <c r="P12" s="15"/>
      <c r="Q12" s="15"/>
      <c r="R12" s="15"/>
      <c r="S12" s="15"/>
      <c r="T12" s="15"/>
      <c r="U12" s="15"/>
      <c r="V12" s="15"/>
      <c r="W12" s="15"/>
      <c r="X12" s="15"/>
    </row>
    <row r="13" spans="1:24" ht="16.2" thickBot="1">
      <c r="A13" s="15"/>
      <c r="B13" s="23" t="s">
        <v>18</v>
      </c>
      <c r="C13" s="35"/>
      <c r="D13" s="36"/>
      <c r="E13" s="36"/>
      <c r="F13" s="36"/>
      <c r="G13" s="36"/>
      <c r="H13" s="36"/>
      <c r="I13" s="36"/>
      <c r="J13" s="36"/>
      <c r="K13" s="63"/>
      <c r="L13" s="63"/>
      <c r="M13" s="63"/>
      <c r="N13" s="63"/>
      <c r="O13" s="63"/>
      <c r="P13" s="63"/>
      <c r="Q13" s="15"/>
      <c r="R13" s="15"/>
      <c r="S13" s="15"/>
      <c r="T13" s="15"/>
      <c r="U13" s="15"/>
      <c r="V13" s="15"/>
      <c r="W13" s="15"/>
      <c r="X13" s="15"/>
    </row>
    <row r="14" spans="1:24" ht="29.4" thickBot="1">
      <c r="A14" s="2" t="s">
        <v>22</v>
      </c>
      <c r="B14" s="75" t="s">
        <v>17</v>
      </c>
      <c r="C14" s="43" t="s">
        <v>136</v>
      </c>
      <c r="D14" s="44" t="s">
        <v>137</v>
      </c>
      <c r="E14" s="44" t="s">
        <v>138</v>
      </c>
      <c r="F14" s="45" t="s">
        <v>139</v>
      </c>
      <c r="G14" s="51" t="s">
        <v>140</v>
      </c>
      <c r="H14" s="52" t="s">
        <v>141</v>
      </c>
      <c r="I14" s="46" t="s">
        <v>93</v>
      </c>
      <c r="J14" s="47" t="s">
        <v>92</v>
      </c>
      <c r="K14" s="15"/>
      <c r="L14" s="64"/>
      <c r="M14" s="64"/>
      <c r="N14" s="64"/>
      <c r="O14" s="64"/>
      <c r="P14" s="64"/>
      <c r="Q14" s="15"/>
      <c r="R14" s="15"/>
      <c r="S14" s="15"/>
      <c r="T14" s="15"/>
      <c r="U14" s="15"/>
      <c r="V14" s="15"/>
      <c r="W14" s="15"/>
      <c r="X14" s="15"/>
    </row>
    <row r="15" spans="1:24" ht="24">
      <c r="A15" s="26" t="s">
        <v>27</v>
      </c>
      <c r="B15" s="29" t="s">
        <v>25</v>
      </c>
      <c r="C15" s="15" t="str">
        <f>IF(ISBLANK(Data!D15),"",COUNTIF(Data!D15,"Yes"))</f>
        <v/>
      </c>
      <c r="D15" s="15" t="str">
        <f>IF(ISBLANK(Data!D16),"",COUNTIF(Data!D16,"Yes"))</f>
        <v/>
      </c>
      <c r="E15" s="15" t="str">
        <f>IF(ISBLANK(Data!D17),"",COUNTIF(Data!D17,"Yes"))</f>
        <v/>
      </c>
      <c r="F15" s="15" t="str">
        <f>IF(ISBLANK(Data!D18),"",COUNTIF(Data!D18,"Yes"))</f>
        <v/>
      </c>
      <c r="G15" s="15" t="str">
        <f>IF(ISBLANK(Data!D19),"",COUNTIF(Data!D19,"Yes"))</f>
        <v/>
      </c>
      <c r="H15" s="15" t="str">
        <f>IF(ISBLANK(Data!D20),"",COUNTIF(Data!D20,"Yes"))</f>
        <v/>
      </c>
      <c r="I15" s="15" t="str">
        <f>IF(ISBLANK(Data!D21),"",COUNTIF(Data!D21,"Yes"))</f>
        <v/>
      </c>
      <c r="J15" s="15" t="str">
        <f>IF(ISBLANK(Data!D22),"",COUNTIF(Data!D22,"Yes"))</f>
        <v/>
      </c>
      <c r="K15" s="15"/>
      <c r="L15" s="15"/>
      <c r="M15" s="15"/>
      <c r="N15" s="76"/>
      <c r="O15" s="15"/>
      <c r="P15" s="77"/>
      <c r="Q15" s="15"/>
      <c r="R15" s="15"/>
      <c r="S15" s="15"/>
      <c r="T15" s="15"/>
      <c r="U15" s="15"/>
      <c r="V15" s="15"/>
      <c r="W15" s="15"/>
      <c r="X15" s="15"/>
    </row>
    <row r="16" spans="1:24" ht="16.2" thickBot="1">
      <c r="A16" s="27" t="s">
        <v>28</v>
      </c>
      <c r="B16" s="33" t="s">
        <v>26</v>
      </c>
      <c r="C16" s="78">
        <f>IF(Data!D15="No",0.01,IF(Data!E15="Yes",1,0.01*COUNTIF(Data!E15,"N/A")))</f>
        <v>0</v>
      </c>
      <c r="D16" s="78">
        <f>IF(Data!D16="No",0.01,IF(Data!E16="Yes",1,0.01*COUNTIF(Data!E16,"N/A")))</f>
        <v>0</v>
      </c>
      <c r="E16" s="78">
        <f>IF(Data!D17="No",0.01,IF(Data!E17="Yes",1,0.01*COUNTIF(Data!E17,"N/A")))</f>
        <v>0</v>
      </c>
      <c r="F16" s="78">
        <f>IF(Data!D18="No",0.01,IF(Data!E18="Yes",1,0.01*COUNTIF(Data!E18,"N/A")))</f>
        <v>0</v>
      </c>
      <c r="G16" s="78">
        <f>IF(Data!D19="No",0.01,IF(Data!E19="Yes",1,0.01*COUNTIF(Data!E19,"N/A")))</f>
        <v>0</v>
      </c>
      <c r="H16" s="78">
        <f>IF(Data!D20="No",0.01,IF(Data!E20="Yes",1,0.01*COUNTIF(Data!E20,"N/A")))</f>
        <v>0</v>
      </c>
      <c r="I16" s="78">
        <f>IF(Data!D21="No",0.01,IF(Data!E21="Yes",1,0.01*COUNTIF(Data!E21,"N/A")))</f>
        <v>0</v>
      </c>
      <c r="J16" s="78">
        <f>IF(Data!D22="No",0.01,IF(Data!E22="Yes",1,0.01*COUNTIF(Data!E22,"N/A")))</f>
        <v>0</v>
      </c>
      <c r="K16" s="15"/>
      <c r="L16" s="15"/>
      <c r="M16" s="15"/>
      <c r="N16" s="76"/>
      <c r="O16" s="15"/>
      <c r="P16" s="15"/>
      <c r="Q16" s="15"/>
      <c r="R16" s="15"/>
      <c r="S16" s="15"/>
      <c r="T16" s="15"/>
      <c r="U16" s="15"/>
      <c r="V16" s="15"/>
      <c r="W16" s="15"/>
      <c r="X16" s="15"/>
    </row>
    <row r="17" spans="1:24" ht="36">
      <c r="A17" s="26" t="s">
        <v>31</v>
      </c>
      <c r="B17" s="30" t="s">
        <v>29</v>
      </c>
      <c r="C17" s="15" t="str">
        <f>IF(ISBLANK(Data!F15),"",COUNTIF(Data!F15,"Yes"))</f>
        <v/>
      </c>
      <c r="D17" s="15" t="str">
        <f>IF(ISBLANK(Data!F16),"",COUNTIF(Data!F16,"Yes"))</f>
        <v/>
      </c>
      <c r="E17" s="15" t="str">
        <f>IF(ISBLANK(Data!F17),"",COUNTIF(Data!F17,"Yes"))</f>
        <v/>
      </c>
      <c r="F17" s="15" t="str">
        <f>IF(ISBLANK(Data!F18),"",COUNTIF(Data!F18,"Yes"))</f>
        <v/>
      </c>
      <c r="G17" s="15" t="str">
        <f>IF(ISBLANK(Data!F19),"",COUNTIF(Data!F19,"Yes"))</f>
        <v/>
      </c>
      <c r="H17" s="15" t="str">
        <f>IF(ISBLANK(Data!F20),"",COUNTIF(Data!F20,"Yes"))</f>
        <v/>
      </c>
      <c r="I17" s="15" t="str">
        <f>IF(ISBLANK(Data!F21),"",COUNTIF(Data!F21,"Yes"))</f>
        <v/>
      </c>
      <c r="J17" s="15" t="str">
        <f>IF(ISBLANK(Data!F22),"",COUNTIF(Data!F22,"Yes"))</f>
        <v/>
      </c>
      <c r="K17" s="15"/>
      <c r="L17" s="15"/>
      <c r="M17" s="15"/>
      <c r="N17" s="76"/>
      <c r="O17" s="15"/>
      <c r="P17" s="15"/>
      <c r="Q17" s="15"/>
      <c r="R17" s="15"/>
      <c r="S17" s="15"/>
      <c r="T17" s="15"/>
      <c r="U17" s="15"/>
      <c r="V17" s="15"/>
      <c r="W17" s="15"/>
      <c r="X17" s="15"/>
    </row>
    <row r="18" spans="1:24" ht="16.2" thickBot="1">
      <c r="A18" s="27" t="s">
        <v>32</v>
      </c>
      <c r="B18" s="33" t="s">
        <v>26</v>
      </c>
      <c r="C18" s="78">
        <f>IF(Data!F15="No",0.01,IF(Data!G15="Yes",1,0.01*COUNTIF(Data!G15,"N/A")))</f>
        <v>0</v>
      </c>
      <c r="D18" s="78">
        <f>IF(Data!F16="No",0.01,IF(Data!G16="Yes",1,0.01*COUNTIF(Data!G16,"N/A")))</f>
        <v>0</v>
      </c>
      <c r="E18" s="78">
        <f>IF(Data!F17="No",0.01,IF(Data!G17="Yes",1,0.01*COUNTIF(Data!G17,"N/A")))</f>
        <v>0</v>
      </c>
      <c r="F18" s="78">
        <f>IF(Data!F18="No",0.01,IF(Data!G18="Yes",1,0.01*COUNTIF(Data!G18,"N/A")))</f>
        <v>0</v>
      </c>
      <c r="G18" s="78">
        <f>IF(Data!F19="No",0.01,IF(Data!G19="Yes",1,0.01*COUNTIF(Data!G19,"N/A")))</f>
        <v>0</v>
      </c>
      <c r="H18" s="78">
        <f>IF(Data!F20="No",0.01,IF(Data!G20="Yes",1,0.01*COUNTIF(Data!G20,"N/A")))</f>
        <v>0</v>
      </c>
      <c r="I18" s="78">
        <f>IF(Data!F21="No",0.01,IF(Data!G21="Yes",1,0.01*COUNTIF(Data!G21,"N/A")))</f>
        <v>0</v>
      </c>
      <c r="J18" s="78">
        <f>IF(Data!F22="No",0.01,IF(Data!G22="Yes",1,0.01*COUNTIF(Data!G22,"N/A")))</f>
        <v>0</v>
      </c>
      <c r="K18" s="15"/>
      <c r="L18" s="15"/>
      <c r="M18" s="15"/>
      <c r="N18" s="76"/>
      <c r="O18" s="15"/>
      <c r="P18" s="15"/>
      <c r="Q18" s="15"/>
      <c r="R18" s="15"/>
      <c r="S18" s="15"/>
      <c r="T18" s="15"/>
      <c r="U18" s="15"/>
      <c r="V18" s="15"/>
      <c r="W18" s="15"/>
      <c r="X18" s="15"/>
    </row>
    <row r="19" spans="1:24" ht="24">
      <c r="A19" s="26" t="s">
        <v>33</v>
      </c>
      <c r="B19" s="29" t="s">
        <v>48</v>
      </c>
      <c r="C19" s="15" t="str">
        <f>IF(ISBLANK(Data!H15),"",COUNTIF(Data!H15,"Yes"))</f>
        <v/>
      </c>
      <c r="D19" s="15" t="str">
        <f>IF(ISBLANK(Data!H16),"",COUNTIF(Data!H16,"Yes"))</f>
        <v/>
      </c>
      <c r="E19" s="15" t="str">
        <f>IF(ISBLANK(Data!H17),"",COUNTIF(Data!H17,"Yes"))</f>
        <v/>
      </c>
      <c r="F19" s="15" t="str">
        <f>IF(ISBLANK(Data!H18),"",COUNTIF(Data!H18,"Yes"))</f>
        <v/>
      </c>
      <c r="G19" s="15" t="str">
        <f>IF(ISBLANK(Data!H19),"",COUNTIF(Data!H19,"Yes"))</f>
        <v/>
      </c>
      <c r="H19" s="15" t="str">
        <f>IF(ISBLANK(Data!H20),"",COUNTIF(Data!H20,"Yes"))</f>
        <v/>
      </c>
      <c r="I19" s="15" t="str">
        <f>IF(ISBLANK(Data!H21),"",COUNTIF(Data!H21,"Yes"))</f>
        <v/>
      </c>
      <c r="J19" s="15" t="str">
        <f>IF(ISBLANK(Data!H22),"",COUNTIF(Data!H22,"Yes"))</f>
        <v/>
      </c>
      <c r="K19" s="15"/>
      <c r="L19" s="15"/>
      <c r="M19" s="15"/>
      <c r="N19" s="76"/>
      <c r="O19" s="15"/>
      <c r="P19" s="15"/>
      <c r="Q19" s="15"/>
      <c r="R19" s="15"/>
      <c r="S19" s="15"/>
      <c r="T19" s="15"/>
      <c r="U19" s="15"/>
      <c r="V19" s="15"/>
      <c r="W19" s="15"/>
      <c r="X19" s="15"/>
    </row>
    <row r="20" spans="1:24" ht="16.2" thickBot="1">
      <c r="A20" s="27" t="s">
        <v>34</v>
      </c>
      <c r="B20" s="33" t="s">
        <v>26</v>
      </c>
      <c r="C20" s="78">
        <f>IF(Data!H15="No",0.01,IF(Data!I15="Yes",1,0.01*COUNTIF(Data!I15,"N/A")))</f>
        <v>0</v>
      </c>
      <c r="D20" s="78">
        <f>IF(Data!H16="No",0.01,IF(Data!I16="Yes",1,0.01*COUNTIF(Data!I16,"N/A")))</f>
        <v>0</v>
      </c>
      <c r="E20" s="78">
        <f>IF(Data!H17="No",0.01,IF(Data!I17="Yes",1,0.01*COUNTIF(Data!I17,"N/A")))</f>
        <v>0</v>
      </c>
      <c r="F20" s="78">
        <f>IF(Data!H18="No",0.01,IF(Data!I18="Yes",1,0.01*COUNTIF(Data!I18,"N/A")))</f>
        <v>0</v>
      </c>
      <c r="G20" s="78">
        <f>IF(Data!H19="No",0.01,IF(Data!I19="Yes",1,0.01*COUNTIF(Data!I19,"N/A")))</f>
        <v>0</v>
      </c>
      <c r="H20" s="78">
        <f>IF(Data!H20="No",0.01,IF(Data!I20="Yes",1,0.01*COUNTIF(Data!I20,"N/A")))</f>
        <v>0</v>
      </c>
      <c r="I20" s="78">
        <f>IF(Data!H21="No",0.01,IF(Data!I21="Yes",1,0.01*COUNTIF(Data!I21,"N/A")))</f>
        <v>0</v>
      </c>
      <c r="J20" s="78">
        <f>IF(Data!H22="No",0.01,IF(Data!I22="Yes",1,0.01*COUNTIF(Data!I22,"N/A")))</f>
        <v>0</v>
      </c>
      <c r="K20" s="15"/>
      <c r="L20" s="15"/>
      <c r="M20" s="15"/>
      <c r="N20" s="76"/>
      <c r="O20" s="15"/>
      <c r="P20" s="15"/>
      <c r="Q20" s="15"/>
      <c r="R20" s="15"/>
      <c r="S20" s="15"/>
      <c r="T20" s="15"/>
      <c r="U20" s="15"/>
      <c r="V20" s="15"/>
      <c r="W20" s="15"/>
      <c r="X20" s="15"/>
    </row>
    <row r="21" spans="1:24" ht="24">
      <c r="A21" s="26" t="s">
        <v>35</v>
      </c>
      <c r="B21" s="29" t="s">
        <v>49</v>
      </c>
      <c r="C21" s="15" t="str">
        <f>IF(ISBLANK(Data!J15),"",COUNTIF(Data!J15,"Yes"))</f>
        <v/>
      </c>
      <c r="D21" s="15" t="str">
        <f>IF(ISBLANK(Data!J16),"",COUNTIF(Data!J16,"Yes"))</f>
        <v/>
      </c>
      <c r="E21" s="15" t="str">
        <f>IF(ISBLANK(Data!J17),"",COUNTIF(Data!J17,"Yes"))</f>
        <v/>
      </c>
      <c r="F21" s="15" t="str">
        <f>IF(ISBLANK(Data!J18),"",COUNTIF(Data!J18,"Yes"))</f>
        <v/>
      </c>
      <c r="G21" s="15" t="str">
        <f>IF(ISBLANK(Data!J19),"",COUNTIF(Data!J19,"Yes"))</f>
        <v/>
      </c>
      <c r="H21" s="15" t="str">
        <f>IF(ISBLANK(Data!J20),"",COUNTIF(Data!J20,"Yes"))</f>
        <v/>
      </c>
      <c r="I21" s="15" t="str">
        <f>IF(ISBLANK(Data!J21),"",COUNTIF(Data!J21,"Yes"))</f>
        <v/>
      </c>
      <c r="J21" s="15" t="str">
        <f>IF(ISBLANK(Data!J22),"",COUNTIF(Data!J22,"Yes"))</f>
        <v/>
      </c>
      <c r="K21" s="15"/>
      <c r="L21" s="15"/>
      <c r="M21" s="15"/>
      <c r="N21" s="76"/>
      <c r="O21" s="15"/>
      <c r="P21" s="15"/>
      <c r="Q21" s="15"/>
      <c r="R21" s="15"/>
      <c r="S21" s="15"/>
      <c r="T21" s="15"/>
      <c r="U21" s="15"/>
      <c r="V21" s="15"/>
      <c r="W21" s="15"/>
      <c r="X21" s="15"/>
    </row>
    <row r="22" spans="1:24" ht="16.2" thickBot="1">
      <c r="A22" s="27" t="s">
        <v>36</v>
      </c>
      <c r="B22" s="33" t="s">
        <v>26</v>
      </c>
      <c r="C22" s="78">
        <f>IF(Data!J15="No",0.01,IF(Data!K15="Yes",1,0.01*COUNTIF(Data!K15,"N/A")))</f>
        <v>0</v>
      </c>
      <c r="D22" s="78">
        <f>IF(Data!J16="No",0.01,IF(Data!K16="Yes",1,0.01*COUNTIF(Data!K16,"N/A")))</f>
        <v>0</v>
      </c>
      <c r="E22" s="78">
        <f>IF(Data!J17="No",0.01,IF(Data!K17="Yes",1,0.01*COUNTIF(Data!K17,"N/A")))</f>
        <v>0</v>
      </c>
      <c r="F22" s="78">
        <f>IF(Data!J18="No",0.01,IF(Data!K18="Yes",1,0.01*COUNTIF(Data!K18,"N/A")))</f>
        <v>0</v>
      </c>
      <c r="G22" s="78">
        <f>IF(Data!J19="No",0.01,IF(Data!K19="Yes",1,0.01*COUNTIF(Data!K19,"N/A")))</f>
        <v>0</v>
      </c>
      <c r="H22" s="78">
        <f>IF(Data!J20="No",0.01,IF(Data!K20="Yes",1,0.01*COUNTIF(Data!K20,"N/A")))</f>
        <v>0</v>
      </c>
      <c r="I22" s="78">
        <f>IF(Data!J21="No",0.01,IF(Data!K21="Yes",1,0.01*COUNTIF(Data!K21,"N/A")))</f>
        <v>0</v>
      </c>
      <c r="J22" s="78">
        <f>IF(Data!J22="No",0.01,IF(Data!K22="Yes",1,0.01*COUNTIF(Data!K22,"N/A")))</f>
        <v>0</v>
      </c>
      <c r="K22" s="15"/>
      <c r="L22" s="15"/>
      <c r="M22" s="15"/>
      <c r="N22" s="76"/>
      <c r="O22" s="15"/>
      <c r="P22" s="15"/>
      <c r="Q22" s="15"/>
      <c r="R22" s="15"/>
      <c r="S22" s="15"/>
      <c r="T22" s="15"/>
      <c r="U22" s="15"/>
      <c r="V22" s="15"/>
      <c r="W22" s="15"/>
      <c r="X22" s="15"/>
    </row>
    <row r="23" spans="1:24" ht="24">
      <c r="A23" s="26" t="s">
        <v>37</v>
      </c>
      <c r="B23" s="29" t="s">
        <v>50</v>
      </c>
      <c r="C23" s="15" t="str">
        <f>IF(ISBLANK(Data!L15),"",COUNTIF(Data!L15,"Yes"))</f>
        <v/>
      </c>
      <c r="D23" s="15" t="str">
        <f>IF(ISBLANK(Data!L16),"",COUNTIF(Data!L16,"Yes"))</f>
        <v/>
      </c>
      <c r="E23" s="15" t="str">
        <f>IF(ISBLANK(Data!L17),"",COUNTIF(Data!L17,"Yes"))</f>
        <v/>
      </c>
      <c r="F23" s="15" t="str">
        <f>IF(ISBLANK(Data!L18),"",COUNTIF(Data!L18,"Yes"))</f>
        <v/>
      </c>
      <c r="G23" s="15" t="str">
        <f>IF(ISBLANK(Data!L19),"",COUNTIF(Data!L19,"Yes"))</f>
        <v/>
      </c>
      <c r="H23" s="15" t="str">
        <f>IF(ISBLANK(Data!L20),"",COUNTIF(Data!L20,"Yes"))</f>
        <v/>
      </c>
      <c r="I23" s="15" t="str">
        <f>IF(ISBLANK(Data!L21),"",COUNTIF(Data!L21,"Yes"))</f>
        <v/>
      </c>
      <c r="J23" s="15" t="str">
        <f>IF(ISBLANK(Data!L22),"",COUNTIF(Data!L22,"Yes"))</f>
        <v/>
      </c>
      <c r="K23" s="65"/>
      <c r="L23" s="15"/>
      <c r="M23" s="15"/>
      <c r="N23" s="76"/>
      <c r="O23" s="15"/>
      <c r="P23" s="15"/>
      <c r="Q23" s="15"/>
      <c r="R23" s="15"/>
      <c r="S23" s="15"/>
      <c r="T23" s="15"/>
      <c r="U23" s="15"/>
      <c r="V23" s="15"/>
      <c r="W23" s="15"/>
      <c r="X23" s="15"/>
    </row>
    <row r="24" spans="1:24" ht="16.2" thickBot="1">
      <c r="A24" s="27" t="s">
        <v>38</v>
      </c>
      <c r="B24" s="33" t="s">
        <v>26</v>
      </c>
      <c r="C24" s="78">
        <f>IF(Data!L15="No",0.01,IF(Data!M15="Yes",1,0.01*COUNTIF(Data!M15,"N/A")))</f>
        <v>0</v>
      </c>
      <c r="D24" s="78">
        <f>IF(Data!L16="No",0.01,IF(Data!M16="Yes",1,0.01*COUNTIF(Data!M16,"N/A")))</f>
        <v>0</v>
      </c>
      <c r="E24" s="78">
        <f>IF(Data!L17="No",0.01,IF(Data!M17="Yes",1,0.01*COUNTIF(Data!M17,"N/A")))</f>
        <v>0</v>
      </c>
      <c r="F24" s="78">
        <f>IF(Data!L18="No",0.01,IF(Data!M18="Yes",1,0.01*COUNTIF(Data!M18,"N/A")))</f>
        <v>0</v>
      </c>
      <c r="G24" s="78">
        <f>IF(Data!L19="No",0.01,IF(Data!M19="Yes",1,0.01*COUNTIF(Data!M19,"N/A")))</f>
        <v>0</v>
      </c>
      <c r="H24" s="78">
        <f>IF(Data!L20="No",0.01,IF(Data!M20="Yes",1,0.01*COUNTIF(Data!M20,"N/A")))</f>
        <v>0</v>
      </c>
      <c r="I24" s="78">
        <f>IF(Data!L21="No",0.01,IF(Data!M21="Yes",1,0.01*COUNTIF(Data!M21,"N/A")))</f>
        <v>0</v>
      </c>
      <c r="J24" s="78">
        <f>IF(Data!L22="No",0.01,IF(Data!M22="Yes",1,0.01*COUNTIF(Data!M22,"N/A")))</f>
        <v>0</v>
      </c>
      <c r="K24" s="79"/>
      <c r="L24" s="15"/>
      <c r="M24" s="15"/>
      <c r="N24" s="76"/>
      <c r="O24" s="15"/>
      <c r="P24" s="15"/>
      <c r="Q24" s="15"/>
      <c r="R24" s="15"/>
      <c r="S24" s="15"/>
      <c r="T24" s="15"/>
      <c r="U24" s="15"/>
      <c r="V24" s="15"/>
      <c r="W24" s="15"/>
      <c r="X24" s="15"/>
    </row>
    <row r="25" spans="1:24" ht="15.6">
      <c r="A25" s="26" t="s">
        <v>39</v>
      </c>
      <c r="B25" s="29" t="s">
        <v>51</v>
      </c>
      <c r="C25" s="15" t="str">
        <f>IF(ISBLANK(Data!N15),"",COUNTIF(Data!N15,"Yes"))</f>
        <v/>
      </c>
      <c r="D25" s="15" t="str">
        <f>IF(ISBLANK(Data!N16),"",COUNTIF(Data!N16,"Yes"))</f>
        <v/>
      </c>
      <c r="E25" s="15" t="str">
        <f>IF(ISBLANK(Data!N17),"",COUNTIF(Data!N17,"Yes"))</f>
        <v/>
      </c>
      <c r="F25" s="15" t="str">
        <f>IF(ISBLANK(Data!N18),"",COUNTIF(Data!N18,"Yes"))</f>
        <v/>
      </c>
      <c r="G25" s="15" t="str">
        <f>IF(ISBLANK(Data!N19),"",COUNTIF(Data!N19,"Yes"))</f>
        <v/>
      </c>
      <c r="H25" s="15" t="str">
        <f>IF(ISBLANK(Data!N20),"",COUNTIF(Data!N20,"Yes"))</f>
        <v/>
      </c>
      <c r="I25" s="15" t="str">
        <f>IF(ISBLANK(Data!N21),"",COUNTIF(Data!N21,"Yes"))</f>
        <v/>
      </c>
      <c r="J25" s="15" t="str">
        <f>IF(ISBLANK(Data!N22),"",COUNTIF(Data!N22,"Yes"))</f>
        <v/>
      </c>
      <c r="K25" s="66"/>
      <c r="L25" s="66"/>
      <c r="M25" s="15"/>
      <c r="N25" s="76"/>
      <c r="O25" s="15"/>
      <c r="P25" s="15"/>
      <c r="Q25" s="15"/>
      <c r="R25" s="15"/>
      <c r="S25" s="15"/>
      <c r="T25" s="15"/>
      <c r="U25" s="15"/>
      <c r="V25" s="15"/>
      <c r="W25" s="15"/>
      <c r="X25" s="15"/>
    </row>
    <row r="26" spans="1:24" ht="16.2" thickBot="1">
      <c r="A26" s="27" t="s">
        <v>40</v>
      </c>
      <c r="B26" s="33" t="s">
        <v>26</v>
      </c>
      <c r="C26" s="78">
        <f>IF(Data!N15="No",0.01,IF(Data!O15="Yes",1,0.01*COUNTIF(Data!O15,"N/A")))</f>
        <v>0</v>
      </c>
      <c r="D26" s="78">
        <f>IF(Data!N16="No",0.01,IF(Data!O16="Yes",1,0.01*COUNTIF(Data!O16,"N/A")))</f>
        <v>0</v>
      </c>
      <c r="E26" s="78">
        <f>IF(Data!N17="No",0.01,IF(Data!O17="Yes",1,0.01*COUNTIF(Data!O17,"N/A")))</f>
        <v>0</v>
      </c>
      <c r="F26" s="78">
        <f>IF(Data!N18="No",0.01,IF(Data!O18="Yes",1,0.01*COUNTIF(Data!O18,"N/A")))</f>
        <v>0</v>
      </c>
      <c r="G26" s="78">
        <f>IF(Data!N19="No",0.01,IF(Data!O19="Yes",1,0.01*COUNTIF(Data!O19,"N/A")))</f>
        <v>0</v>
      </c>
      <c r="H26" s="78">
        <f>IF(Data!N20="No",0.01,IF(Data!O20="Yes",1,0.01*COUNTIF(Data!O20,"N/A")))</f>
        <v>0</v>
      </c>
      <c r="I26" s="78">
        <f>IF(Data!N21="No",0.01,IF(Data!O21="Yes",1,0.01*COUNTIF(Data!O21,"N/A")))</f>
        <v>0</v>
      </c>
      <c r="J26" s="78">
        <f>IF(Data!N22="No",0.01,IF(Data!O22="Yes",1,0.01*COUNTIF(Data!O22,"N/A")))</f>
        <v>0</v>
      </c>
      <c r="K26" s="15"/>
      <c r="L26" s="15"/>
      <c r="M26" s="15"/>
      <c r="N26" s="76"/>
      <c r="O26" s="79"/>
      <c r="P26" s="15"/>
      <c r="Q26" s="15"/>
      <c r="R26" s="15"/>
      <c r="S26" s="15"/>
      <c r="T26" s="15"/>
      <c r="U26" s="15"/>
      <c r="V26" s="15"/>
      <c r="W26" s="15"/>
      <c r="X26" s="15"/>
    </row>
    <row r="27" spans="1:24" ht="24">
      <c r="A27" s="26" t="s">
        <v>41</v>
      </c>
      <c r="B27" s="29" t="s">
        <v>52</v>
      </c>
      <c r="C27" s="15" t="str">
        <f>IF(ISBLANK(Data!P15),"",COUNTIF(Data!P15,"Yes"))</f>
        <v/>
      </c>
      <c r="D27" s="15" t="str">
        <f>IF(ISBLANK(Data!P16),"",COUNTIF(Data!P16,"Yes"))</f>
        <v/>
      </c>
      <c r="E27" s="15" t="str">
        <f>IF(ISBLANK(Data!P17),"",COUNTIF(Data!P17,"Yes"))</f>
        <v/>
      </c>
      <c r="F27" s="15" t="str">
        <f>IF(ISBLANK(Data!P18),"",COUNTIF(Data!P18,"Yes"))</f>
        <v/>
      </c>
      <c r="G27" s="15" t="str">
        <f>IF(ISBLANK(Data!P19),"",COUNTIF(Data!P19,"Yes"))</f>
        <v/>
      </c>
      <c r="H27" s="15" t="str">
        <f>IF(ISBLANK(Data!P20),"",COUNTIF(Data!P20,"Yes"))</f>
        <v/>
      </c>
      <c r="I27" s="15" t="str">
        <f>IF(ISBLANK(Data!P21),"",COUNTIF(Data!P21,"Yes"))</f>
        <v/>
      </c>
      <c r="J27" s="15" t="str">
        <f>IF(ISBLANK(Data!P22),"",COUNTIF(Data!P22,"Yes"))</f>
        <v/>
      </c>
      <c r="K27" s="15"/>
      <c r="L27" s="15"/>
      <c r="M27" s="15"/>
      <c r="N27" s="76"/>
      <c r="O27" s="15"/>
      <c r="P27" s="15"/>
      <c r="Q27" s="15"/>
      <c r="R27" s="15"/>
      <c r="S27" s="15"/>
      <c r="T27" s="15"/>
      <c r="U27" s="15"/>
      <c r="V27" s="15"/>
      <c r="W27" s="15"/>
      <c r="X27" s="15"/>
    </row>
    <row r="28" spans="1:24" ht="16.2" thickBot="1">
      <c r="A28" s="27" t="s">
        <v>42</v>
      </c>
      <c r="B28" s="33" t="s">
        <v>26</v>
      </c>
      <c r="C28" s="78">
        <f>IF(Data!P15="No",0.01,IF(Data!Q15="Yes",1,0.01*COUNTIF(Data!Q15,"N/A")))</f>
        <v>0</v>
      </c>
      <c r="D28" s="78">
        <f>IF(Data!P16="No",0.01,IF(Data!Q16="Yes",1,0.01*COUNTIF(Data!Q16,"N/A")))</f>
        <v>0</v>
      </c>
      <c r="E28" s="78">
        <f>IF(Data!P17="No",0.01,IF(Data!Q17="Yes",1,0.01*COUNTIF(Data!Q17,"N/A")))</f>
        <v>0</v>
      </c>
      <c r="F28" s="78">
        <f>IF(Data!P18="No",0.01,IF(Data!Q18="Yes",1,0.01*COUNTIF(Data!Q18,"N/A")))</f>
        <v>0</v>
      </c>
      <c r="G28" s="78">
        <f>IF(Data!P19="No",0.01,IF(Data!Q19="Yes",1,0.01*COUNTIF(Data!Q19,"N/A")))</f>
        <v>0</v>
      </c>
      <c r="H28" s="78">
        <f>IF(Data!P20="No",0.01,IF(Data!Q20="Yes",1,0.01*COUNTIF(Data!Q20,"N/A")))</f>
        <v>0</v>
      </c>
      <c r="I28" s="78">
        <f>IF(Data!P21="No",0.01,IF(Data!Q21="Yes",1,0.01*COUNTIF(Data!Q21,"N/A")))</f>
        <v>0</v>
      </c>
      <c r="J28" s="78">
        <f>IF(Data!P22="No",0.01,IF(Data!Q22="Yes",1,0.01*COUNTIF(Data!Q22,"N/A")))</f>
        <v>0</v>
      </c>
      <c r="K28" s="15"/>
      <c r="L28" s="15"/>
      <c r="M28" s="15"/>
      <c r="N28" s="15"/>
      <c r="O28" s="15"/>
      <c r="P28" s="15"/>
      <c r="Q28" s="15"/>
      <c r="R28" s="15"/>
      <c r="S28" s="15"/>
      <c r="T28" s="15"/>
      <c r="U28" s="15"/>
      <c r="V28" s="15"/>
      <c r="W28" s="15"/>
      <c r="X28" s="15"/>
    </row>
    <row r="29" spans="1:24" ht="15.6">
      <c r="A29" s="26" t="s">
        <v>43</v>
      </c>
      <c r="B29" s="29" t="s">
        <v>53</v>
      </c>
      <c r="C29" s="15" t="str">
        <f>IF(ISBLANK(Data!R15),"",COUNTIF(Data!R15,"Yes"))</f>
        <v/>
      </c>
      <c r="D29" s="15" t="str">
        <f>IF(ISBLANK(Data!R16),"",COUNTIF(Data!R16,"Yes"))</f>
        <v/>
      </c>
      <c r="E29" s="15" t="str">
        <f>IF(ISBLANK(Data!R17),"",COUNTIF(Data!R17,"Yes"))</f>
        <v/>
      </c>
      <c r="F29" s="15" t="str">
        <f>IF(ISBLANK(Data!R18),"",COUNTIF(Data!R18,"Yes"))</f>
        <v/>
      </c>
      <c r="G29" s="15" t="str">
        <f>IF(ISBLANK(Data!R19),"",COUNTIF(Data!R19,"Yes"))</f>
        <v/>
      </c>
      <c r="H29" s="15" t="str">
        <f>IF(ISBLANK(Data!R20),"",COUNTIF(Data!R20,"Yes"))</f>
        <v/>
      </c>
      <c r="I29" s="15" t="str">
        <f>IF(ISBLANK(Data!R21),"",COUNTIF(Data!R21,"Yes"))</f>
        <v/>
      </c>
      <c r="J29" s="15" t="str">
        <f>IF(ISBLANK(Data!R22),"",COUNTIF(Data!R22,"Yes"))</f>
        <v/>
      </c>
      <c r="K29" s="15"/>
      <c r="L29" s="15"/>
      <c r="M29" s="15"/>
      <c r="N29" s="15"/>
      <c r="O29" s="15"/>
      <c r="P29" s="15"/>
      <c r="Q29" s="15"/>
      <c r="R29" s="15"/>
      <c r="S29" s="15"/>
      <c r="T29" s="15"/>
      <c r="U29" s="15"/>
      <c r="V29" s="15"/>
      <c r="W29" s="15"/>
      <c r="X29" s="15"/>
    </row>
    <row r="30" spans="1:24" ht="16.2" thickBot="1">
      <c r="A30" s="27" t="s">
        <v>44</v>
      </c>
      <c r="B30" s="33" t="s">
        <v>26</v>
      </c>
      <c r="C30" s="78">
        <f>IF(Data!R15="No",0.01,IF(Data!S15="Yes",1,0.01*COUNTIF(Data!S15,"N/A")))</f>
        <v>0</v>
      </c>
      <c r="D30" s="78">
        <f>IF(Data!R16="No",0.01,IF(Data!S16="Yes",1,0.01*COUNTIF(Data!S16,"N/A")))</f>
        <v>0</v>
      </c>
      <c r="E30" s="78">
        <f>IF(Data!R17="No",0.01,IF(Data!S17="Yes",1,0.01*COUNTIF(Data!S17,"N/A")))</f>
        <v>0</v>
      </c>
      <c r="F30" s="78">
        <f>IF(Data!R18="No",0.01,IF(Data!S18="Yes",1,0.01*COUNTIF(Data!S18,"N/A")))</f>
        <v>0</v>
      </c>
      <c r="G30" s="78">
        <f>IF(Data!R19="No",0.01,IF(Data!S19="Yes",1,0.01*COUNTIF(Data!S19,"N/A")))</f>
        <v>0</v>
      </c>
      <c r="H30" s="78">
        <f>IF(Data!R20="No",0.01,IF(Data!S20="Yes",1,0.01*COUNTIF(Data!S20,"N/A")))</f>
        <v>0</v>
      </c>
      <c r="I30" s="78">
        <f>IF(Data!R21="No",0.01,IF(Data!S21="Yes",1,0.01*COUNTIF(Data!S21,"N/A")))</f>
        <v>0</v>
      </c>
      <c r="J30" s="78">
        <f>IF(Data!R22="No",0.01,IF(Data!S22="Yes",1,0.01*COUNTIF(Data!S22,"N/A")))</f>
        <v>0</v>
      </c>
      <c r="K30" s="15"/>
      <c r="L30" s="15"/>
      <c r="M30" s="15"/>
      <c r="N30" s="15"/>
      <c r="O30" s="15"/>
      <c r="P30" s="15"/>
      <c r="Q30" s="15"/>
      <c r="R30" s="15"/>
      <c r="S30" s="15"/>
      <c r="T30" s="15"/>
      <c r="U30" s="15"/>
      <c r="V30" s="15"/>
      <c r="W30" s="15"/>
      <c r="X30" s="15"/>
    </row>
    <row r="31" spans="1:24" ht="24">
      <c r="A31" s="26" t="s">
        <v>45</v>
      </c>
      <c r="B31" s="29" t="s">
        <v>54</v>
      </c>
      <c r="C31" s="15" t="str">
        <f>IF(ISBLANK(Data!T15),"",COUNTIF(Data!T15,"Yes"))</f>
        <v/>
      </c>
      <c r="D31" s="15" t="str">
        <f>IF(ISBLANK(Data!T16),"",COUNTIF(Data!T16,"Yes"))</f>
        <v/>
      </c>
      <c r="E31" s="15" t="str">
        <f>IF(ISBLANK(Data!T17),"",COUNTIF(Data!T17,"Yes"))</f>
        <v/>
      </c>
      <c r="F31" s="15" t="str">
        <f>IF(ISBLANK(Data!T18),"",COUNTIF(Data!T18,"Yes"))</f>
        <v/>
      </c>
      <c r="G31" s="15" t="str">
        <f>IF(ISBLANK(Data!T19),"",COUNTIF(Data!T19,"Yes"))</f>
        <v/>
      </c>
      <c r="H31" s="15" t="str">
        <f>IF(ISBLANK(Data!T20),"",COUNTIF(Data!T20,"Yes"))</f>
        <v/>
      </c>
      <c r="I31" s="15" t="str">
        <f>IF(ISBLANK(Data!T21),"",COUNTIF(Data!T21,"Yes"))</f>
        <v/>
      </c>
      <c r="J31" s="15" t="str">
        <f>IF(ISBLANK(Data!T22),"",COUNTIF(Data!T22,"Yes"))</f>
        <v/>
      </c>
      <c r="K31" s="15"/>
      <c r="L31" s="15"/>
      <c r="M31" s="15"/>
      <c r="N31" s="15"/>
      <c r="O31" s="15"/>
      <c r="P31" s="15"/>
      <c r="Q31" s="15"/>
      <c r="R31" s="15"/>
      <c r="S31" s="15"/>
      <c r="T31" s="15"/>
      <c r="U31" s="15"/>
      <c r="V31" s="15"/>
      <c r="W31" s="15"/>
      <c r="X31" s="15"/>
    </row>
    <row r="32" spans="1:24" ht="16.2" thickBot="1">
      <c r="A32" s="27" t="s">
        <v>46</v>
      </c>
      <c r="B32" s="33" t="s">
        <v>26</v>
      </c>
      <c r="C32" s="78">
        <f>IF(Data!T15="No",0.01,IF(Data!U15="Yes",1,0.01*COUNTIF(Data!U15,"N/A")))</f>
        <v>0</v>
      </c>
      <c r="D32" s="78">
        <f>IF(Data!T16="No",0.01,IF(Data!U16="Yes",1,0.01*COUNTIF(Data!U16,"N/A")))</f>
        <v>0</v>
      </c>
      <c r="E32" s="78">
        <f>IF(Data!T17="No",0.01,IF(Data!U17="Yes",1,0.01*COUNTIF(Data!U17,"N/A")))</f>
        <v>0</v>
      </c>
      <c r="F32" s="78">
        <f>IF(Data!T18="No",0.01,IF(Data!U18="Yes",1,0.01*COUNTIF(Data!U18,"N/A")))</f>
        <v>0</v>
      </c>
      <c r="G32" s="78">
        <f>IF(Data!T19="No",0.01,IF(Data!U19="Yes",1,0.01*COUNTIF(Data!U19,"N/A")))</f>
        <v>0</v>
      </c>
      <c r="H32" s="78">
        <f>IF(Data!T20="No",0.01,IF(Data!U20="Yes",1,0.01*COUNTIF(Data!U20,"N/A")))</f>
        <v>0</v>
      </c>
      <c r="I32" s="78">
        <f>IF(Data!T21="No",0.01,IF(Data!U21="Yes",1,0.01*COUNTIF(Data!U21,"N/A")))</f>
        <v>0</v>
      </c>
      <c r="J32" s="78">
        <f>IF(Data!T22="No",0.01,IF(Data!U22="Yes",1,0.01*COUNTIF(Data!U22,"N/A")))</f>
        <v>0</v>
      </c>
      <c r="K32" s="15"/>
      <c r="L32" s="15"/>
      <c r="M32" s="15"/>
      <c r="N32" s="15"/>
      <c r="O32" s="15"/>
      <c r="P32" s="15"/>
      <c r="Q32" s="15"/>
      <c r="R32" s="15"/>
      <c r="S32" s="15"/>
      <c r="T32" s="15"/>
      <c r="U32" s="15"/>
      <c r="V32" s="15"/>
      <c r="W32" s="15"/>
      <c r="X32" s="15"/>
    </row>
    <row r="33" spans="1:24" ht="15.6">
      <c r="A33" s="26" t="s">
        <v>47</v>
      </c>
      <c r="B33" s="29" t="s">
        <v>55</v>
      </c>
      <c r="C33" s="15" t="str">
        <f>IF(ISBLANK(Data!V15),"",COUNTIF(Data!V15,"Yes"))</f>
        <v/>
      </c>
      <c r="D33" s="15" t="str">
        <f>IF(ISBLANK(Data!V16),"",COUNTIF(Data!V16,"Yes"))</f>
        <v/>
      </c>
      <c r="E33" s="15" t="str">
        <f>IF(ISBLANK(Data!V17),"",COUNTIF(Data!V17,"Yes"))</f>
        <v/>
      </c>
      <c r="F33" s="15" t="str">
        <f>IF(ISBLANK(Data!V18),"",COUNTIF(Data!V18,"Yes"))</f>
        <v/>
      </c>
      <c r="G33" s="15" t="str">
        <f>IF(ISBLANK(Data!V19),"",COUNTIF(Data!V19,"Yes"))</f>
        <v/>
      </c>
      <c r="H33" s="15" t="str">
        <f>IF(ISBLANK(Data!V20),"",COUNTIF(Data!V20,"Yes"))</f>
        <v/>
      </c>
      <c r="I33" s="15" t="str">
        <f>IF(ISBLANK(Data!V21),"",COUNTIF(Data!V21,"Yes"))</f>
        <v/>
      </c>
      <c r="J33" s="15" t="str">
        <f>IF(ISBLANK(Data!V22),"",COUNTIF(Data!V22,"Yes"))</f>
        <v/>
      </c>
      <c r="K33" s="15"/>
      <c r="L33" s="15"/>
      <c r="M33" s="15"/>
      <c r="N33" s="15"/>
      <c r="O33" s="15"/>
      <c r="P33" s="15"/>
      <c r="Q33" s="15"/>
      <c r="R33" s="15"/>
      <c r="S33" s="15"/>
      <c r="T33" s="15"/>
      <c r="U33" s="15"/>
      <c r="V33" s="15"/>
      <c r="W33" s="15"/>
      <c r="X33" s="15"/>
    </row>
    <row r="34" spans="1:24" ht="16.2" thickBot="1">
      <c r="A34" s="28" t="s">
        <v>66</v>
      </c>
      <c r="B34" s="34" t="s">
        <v>26</v>
      </c>
      <c r="C34" s="78">
        <f>IF(Data!V15="No",0.01,IF(Data!W15="Yes",1,0.01*COUNTIF(Data!W15,"N/A")))</f>
        <v>0</v>
      </c>
      <c r="D34" s="78">
        <f>IF(Data!V16="No",0.01,IF(Data!W16="Yes",1,0.01*COUNTIF(Data!W16,"N/A")))</f>
        <v>0</v>
      </c>
      <c r="E34" s="78">
        <f>IF(Data!V17="No",0.01,IF(Data!W17="Yes",1,0.01*COUNTIF(Data!W17,"N/A")))</f>
        <v>0</v>
      </c>
      <c r="F34" s="78">
        <f>IF(Data!V18="No",0.01,IF(Data!W18="Yes",1,0.01*COUNTIF(Data!W18,"N/A")))</f>
        <v>0</v>
      </c>
      <c r="G34" s="78">
        <f>IF(Data!V19="No",0.01,IF(Data!W19="Yes",1,0.01*COUNTIF(Data!W19,"N/A")))</f>
        <v>0</v>
      </c>
      <c r="H34" s="78">
        <f>IF(Data!V20="No",0.01,IF(Data!W20="Yes",1,0.01*COUNTIF(Data!W20,"N/A")))</f>
        <v>0</v>
      </c>
      <c r="I34" s="78">
        <f>IF(Data!V21="No",0.01,IF(Data!W21="Yes",1,0.01*COUNTIF(Data!W21,"N/A")))</f>
        <v>0</v>
      </c>
      <c r="J34" s="78">
        <f>IF(Data!V22="No",0.01,IF(Data!W22="Yes",1,0.01*COUNTIF(Data!W22,"N/A")))</f>
        <v>0</v>
      </c>
      <c r="K34" s="15"/>
      <c r="L34" s="15"/>
      <c r="M34" s="15"/>
      <c r="N34" s="15"/>
      <c r="O34" s="15"/>
      <c r="P34" s="15"/>
      <c r="Q34" s="15"/>
      <c r="R34" s="15"/>
      <c r="S34" s="15"/>
      <c r="T34" s="15"/>
      <c r="U34" s="15"/>
      <c r="V34" s="15"/>
      <c r="W34" s="15"/>
      <c r="X34" s="15"/>
    </row>
    <row r="35" spans="1:24" ht="16.2" thickBot="1">
      <c r="A35" s="26" t="s">
        <v>68</v>
      </c>
      <c r="B35" s="32" t="s">
        <v>69</v>
      </c>
      <c r="C35" s="80"/>
      <c r="D35" s="80"/>
      <c r="E35" s="80"/>
      <c r="F35" s="80"/>
      <c r="G35" s="80"/>
      <c r="H35" s="80"/>
      <c r="I35" s="80"/>
      <c r="J35" s="80"/>
      <c r="K35" s="15"/>
      <c r="L35" s="15"/>
      <c r="M35" s="15"/>
      <c r="N35" s="15"/>
      <c r="O35" s="15"/>
      <c r="P35" s="15"/>
      <c r="Q35" s="15"/>
      <c r="R35" s="15"/>
      <c r="S35" s="15"/>
      <c r="T35" s="15"/>
      <c r="U35" s="15"/>
      <c r="V35" s="15"/>
      <c r="W35" s="15"/>
      <c r="X35" s="15"/>
    </row>
    <row r="36" spans="1:24">
      <c r="A36" s="15"/>
      <c r="B36" s="81" t="s">
        <v>19</v>
      </c>
      <c r="C36" s="21">
        <f>COUNTIF(Data!D15:W15,"")</f>
        <v>20</v>
      </c>
      <c r="D36" s="21">
        <f>COUNTIF(Data!D16:W16,"")</f>
        <v>20</v>
      </c>
      <c r="E36" s="21">
        <f>COUNTIF(Data!D17:W17,"")</f>
        <v>20</v>
      </c>
      <c r="F36" s="21">
        <f>COUNTIF(Data!D18:W18,"")</f>
        <v>20</v>
      </c>
      <c r="G36" s="21">
        <f>COUNTIF(Data!D19:W19,"")</f>
        <v>20</v>
      </c>
      <c r="H36" s="21">
        <f>COUNTIF(Data!D20:W20,"")</f>
        <v>20</v>
      </c>
      <c r="I36" s="21">
        <f>COUNTIF(Data!D21:W21,"")</f>
        <v>20</v>
      </c>
      <c r="J36" s="37">
        <f>COUNTIF(Data!D22:W22,"")</f>
        <v>20</v>
      </c>
      <c r="K36" s="15"/>
      <c r="L36" s="15"/>
      <c r="M36" s="15"/>
      <c r="N36" s="15"/>
      <c r="O36" s="15"/>
      <c r="P36" s="15"/>
      <c r="Q36" s="15"/>
      <c r="R36" s="15"/>
      <c r="S36" s="15"/>
      <c r="T36" s="15"/>
      <c r="U36" s="15"/>
      <c r="V36" s="15"/>
      <c r="W36" s="15"/>
      <c r="X36" s="15"/>
    </row>
    <row r="37" spans="1:24" ht="15" thickBot="1">
      <c r="A37" s="15"/>
      <c r="B37" s="82" t="s">
        <v>76</v>
      </c>
      <c r="C37" s="39">
        <f>COUNTBLANK(C15)+COUNTBLANK(C17)+COUNTBLANK(C19)+COUNTBLANK(C21)+COUNTBLANK(C23)+COUNTBLANK(C25)+COUNTBLANK(C27)+COUNTBLANK(C29)+COUNTBLANK(C31)+COUNTBLANK(C33)</f>
        <v>10</v>
      </c>
      <c r="D37" s="39">
        <f t="shared" ref="D37:J37" si="0">COUNTBLANK(D15)+COUNTBLANK(D17)+COUNTBLANK(D19)+COUNTBLANK(D21)+COUNTBLANK(D23)+COUNTBLANK(D25)+COUNTBLANK(D27)+COUNTBLANK(D29)+COUNTBLANK(D31)+COUNTBLANK(D33)</f>
        <v>10</v>
      </c>
      <c r="E37" s="39">
        <f t="shared" si="0"/>
        <v>10</v>
      </c>
      <c r="F37" s="39">
        <f t="shared" si="0"/>
        <v>10</v>
      </c>
      <c r="G37" s="39">
        <f t="shared" si="0"/>
        <v>10</v>
      </c>
      <c r="H37" s="39">
        <f t="shared" si="0"/>
        <v>10</v>
      </c>
      <c r="I37" s="39">
        <f t="shared" si="0"/>
        <v>10</v>
      </c>
      <c r="J37" s="39">
        <f t="shared" si="0"/>
        <v>10</v>
      </c>
      <c r="K37" s="15"/>
      <c r="L37" s="15"/>
      <c r="M37" s="15"/>
      <c r="N37" s="15"/>
      <c r="O37" s="15"/>
      <c r="P37" s="15"/>
      <c r="Q37" s="15"/>
      <c r="R37" s="15"/>
      <c r="S37" s="15"/>
      <c r="T37" s="15"/>
      <c r="U37" s="15"/>
      <c r="V37" s="15"/>
      <c r="W37" s="15"/>
      <c r="X37" s="15"/>
    </row>
    <row r="38" spans="1:24" ht="15" thickBot="1">
      <c r="A38" s="15"/>
      <c r="B38" s="31" t="s">
        <v>77</v>
      </c>
      <c r="C38" s="39">
        <f>COUNTBLANK(C16)+COUNTBLANK(C18)+COUNTBLANK(C20)+COUNTBLANK(C22)+COUNTBLANK(C24)+COUNTBLANK(C26)+COUNTBLANK(C28)+COUNTBLANK(C30)+COUNTBLANK(C32)+COUNTBLANK(C34)</f>
        <v>0</v>
      </c>
      <c r="D38" s="39">
        <f t="shared" ref="D38:J38" si="1">COUNTBLANK(D16)+COUNTBLANK(D18)+COUNTBLANK(D20)+COUNTBLANK(D22)+COUNTBLANK(D24)+COUNTBLANK(D26)+COUNTBLANK(D28)+COUNTBLANK(D30)+COUNTBLANK(D32)+COUNTBLANK(D34)</f>
        <v>0</v>
      </c>
      <c r="E38" s="39">
        <f t="shared" si="1"/>
        <v>0</v>
      </c>
      <c r="F38" s="39">
        <f t="shared" si="1"/>
        <v>0</v>
      </c>
      <c r="G38" s="39">
        <f t="shared" si="1"/>
        <v>0</v>
      </c>
      <c r="H38" s="39">
        <f t="shared" si="1"/>
        <v>0</v>
      </c>
      <c r="I38" s="39">
        <f t="shared" si="1"/>
        <v>0</v>
      </c>
      <c r="J38" s="39">
        <f t="shared" si="1"/>
        <v>0</v>
      </c>
      <c r="K38" s="15"/>
      <c r="L38" s="15"/>
      <c r="M38" s="15"/>
      <c r="N38" s="15"/>
      <c r="O38" s="15"/>
      <c r="P38" s="15"/>
      <c r="Q38" s="15"/>
      <c r="R38" s="15"/>
      <c r="S38" s="15"/>
      <c r="T38" s="15"/>
      <c r="U38" s="15"/>
      <c r="V38" s="15"/>
      <c r="W38" s="15"/>
      <c r="X38" s="15"/>
    </row>
    <row r="39" spans="1:24">
      <c r="A39" s="15"/>
      <c r="B39" s="124" t="s">
        <v>20</v>
      </c>
      <c r="C39" s="41">
        <f>COUNTIF(Data!D15:W15,"&lt;&gt;")</f>
        <v>0</v>
      </c>
      <c r="D39" s="21">
        <f>COUNTIF(Data!D16:W16,"&lt;&gt;")</f>
        <v>0</v>
      </c>
      <c r="E39" s="21">
        <f>COUNTIF(Data!D17:W17,"&lt;&gt;")</f>
        <v>0</v>
      </c>
      <c r="F39" s="21">
        <f>COUNTIF(Data!D18:W18,"&lt;&gt;")</f>
        <v>0</v>
      </c>
      <c r="G39" s="21">
        <f>COUNTIF(Data!D19:W19,"&lt;&gt;")</f>
        <v>0</v>
      </c>
      <c r="H39" s="21">
        <f>COUNTIF(Data!D20:W20,"&lt;&gt;")</f>
        <v>0</v>
      </c>
      <c r="I39" s="21">
        <f>COUNTIF(Data!D21:W21,"&lt;&gt;")</f>
        <v>0</v>
      </c>
      <c r="J39" s="37">
        <f>COUNTIF(Data!D22:W22,"&lt;&gt;")</f>
        <v>0</v>
      </c>
      <c r="K39" s="15"/>
      <c r="L39" s="15"/>
      <c r="M39" s="15"/>
      <c r="N39" s="15"/>
      <c r="O39" s="15"/>
      <c r="P39" s="15"/>
      <c r="Q39" s="15"/>
      <c r="R39" s="15"/>
      <c r="S39" s="15"/>
      <c r="T39" s="15"/>
      <c r="U39" s="15"/>
      <c r="V39" s="15"/>
      <c r="W39" s="15"/>
      <c r="X39" s="15"/>
    </row>
    <row r="40" spans="1:24">
      <c r="A40" s="15"/>
      <c r="B40" s="90" t="s">
        <v>101</v>
      </c>
      <c r="C40" s="126">
        <f>COUNTIF(C15,0)+COUNTIF(C17,0)+COUNTIF(C19,0)+COUNTIF(C21,0)+COUNTIF(C23,0)+COUNTIF(C25,0)+COUNTIF(C27,0)+COUNTIF(C29,0)+COUNTIF(C31,0)+COUNTIF(C33,0)</f>
        <v>0</v>
      </c>
      <c r="D40" s="126">
        <f t="shared" ref="D40:J40" si="2">COUNTIF(D15,0)+COUNTIF(D17,0)+COUNTIF(D19,0)+COUNTIF(D21,0)+COUNTIF(D23,0)+COUNTIF(D25,0)+COUNTIF(D27,0)+COUNTIF(D29,0)+COUNTIF(D31,0)+COUNTIF(D33,0)</f>
        <v>0</v>
      </c>
      <c r="E40" s="126">
        <f t="shared" si="2"/>
        <v>0</v>
      </c>
      <c r="F40" s="126">
        <f t="shared" si="2"/>
        <v>0</v>
      </c>
      <c r="G40" s="126">
        <f t="shared" si="2"/>
        <v>0</v>
      </c>
      <c r="H40" s="126">
        <f t="shared" si="2"/>
        <v>0</v>
      </c>
      <c r="I40" s="126">
        <f t="shared" si="2"/>
        <v>0</v>
      </c>
      <c r="J40" s="126">
        <f t="shared" si="2"/>
        <v>0</v>
      </c>
      <c r="K40" s="15"/>
      <c r="L40" s="15"/>
      <c r="M40" s="15"/>
      <c r="N40" s="15"/>
      <c r="O40" s="15"/>
      <c r="P40" s="15"/>
      <c r="Q40" s="15"/>
      <c r="R40" s="15"/>
      <c r="S40" s="15"/>
      <c r="T40" s="15"/>
      <c r="U40" s="15"/>
      <c r="V40" s="15"/>
      <c r="W40" s="15"/>
      <c r="X40" s="15"/>
    </row>
    <row r="41" spans="1:24">
      <c r="A41" s="15"/>
      <c r="B41" s="90" t="s">
        <v>102</v>
      </c>
      <c r="C41" s="126">
        <f>COUNTIF(C16,0)+COUNTIF(C18,0)+COUNTIF(C20,0)+COUNTIF(C22,0)+COUNTIF(C24,0)+COUNTIF(C26,0)+COUNTIF(C28,0)+COUNTIF(C30,0)+COUNTIF(C32,0)+COUNTIF(C34,0)</f>
        <v>10</v>
      </c>
      <c r="D41" s="126">
        <f t="shared" ref="D41:J41" si="3">COUNTIF(D16,0)+COUNTIF(D18,0)+COUNTIF(D20,0)+COUNTIF(D22,0)+COUNTIF(D24,0)+COUNTIF(D26,0)+COUNTIF(D28,0)+COUNTIF(D30,0)+COUNTIF(D32,0)+COUNTIF(D34,0)</f>
        <v>10</v>
      </c>
      <c r="E41" s="126">
        <f t="shared" si="3"/>
        <v>10</v>
      </c>
      <c r="F41" s="126">
        <f t="shared" si="3"/>
        <v>10</v>
      </c>
      <c r="G41" s="126">
        <f t="shared" si="3"/>
        <v>10</v>
      </c>
      <c r="H41" s="126">
        <f t="shared" si="3"/>
        <v>10</v>
      </c>
      <c r="I41" s="126">
        <f t="shared" si="3"/>
        <v>10</v>
      </c>
      <c r="J41" s="126">
        <f t="shared" si="3"/>
        <v>10</v>
      </c>
      <c r="K41" s="15"/>
      <c r="L41" s="15"/>
      <c r="M41" s="15"/>
      <c r="N41" s="15"/>
      <c r="O41" s="15"/>
      <c r="P41" s="15"/>
      <c r="Q41" s="15"/>
      <c r="R41" s="15"/>
      <c r="S41" s="15"/>
      <c r="T41" s="15"/>
      <c r="U41" s="15"/>
      <c r="V41" s="15"/>
      <c r="W41" s="15"/>
      <c r="X41" s="15"/>
    </row>
    <row r="42" spans="1:24">
      <c r="A42" s="15"/>
      <c r="B42" s="42" t="s">
        <v>70</v>
      </c>
      <c r="C42" s="127">
        <f>COUNTIF(C15:C34,1)</f>
        <v>0</v>
      </c>
      <c r="D42" s="127">
        <f t="shared" ref="D42:J42" si="4">COUNTIF(D15:D34,1)</f>
        <v>0</v>
      </c>
      <c r="E42" s="127">
        <f t="shared" si="4"/>
        <v>0</v>
      </c>
      <c r="F42" s="127">
        <f t="shared" si="4"/>
        <v>0</v>
      </c>
      <c r="G42" s="127">
        <f t="shared" si="4"/>
        <v>0</v>
      </c>
      <c r="H42" s="127">
        <f t="shared" si="4"/>
        <v>0</v>
      </c>
      <c r="I42" s="127">
        <f t="shared" si="4"/>
        <v>0</v>
      </c>
      <c r="J42" s="127">
        <f t="shared" si="4"/>
        <v>0</v>
      </c>
      <c r="K42" s="15"/>
      <c r="L42" s="15"/>
      <c r="M42" s="15"/>
      <c r="N42" s="15"/>
      <c r="O42" s="15"/>
      <c r="P42" s="15"/>
      <c r="Q42" s="15"/>
      <c r="R42" s="15"/>
      <c r="S42" s="15"/>
      <c r="T42" s="15"/>
      <c r="U42" s="15"/>
      <c r="V42" s="15"/>
      <c r="W42" s="15"/>
      <c r="X42" s="15"/>
    </row>
    <row r="43" spans="1:24">
      <c r="A43" s="15"/>
      <c r="B43" s="90" t="s">
        <v>73</v>
      </c>
      <c r="C43" s="127">
        <f>SUM(C15,C17,C19,C21,C23,C25,C27,C29,C31,C33)</f>
        <v>0</v>
      </c>
      <c r="D43" s="135">
        <f t="shared" ref="D43:J43" si="5">SUM(D15,D17,D19,D21,D23,D25,D27,D29,D31,D33)</f>
        <v>0</v>
      </c>
      <c r="E43" s="135">
        <f t="shared" si="5"/>
        <v>0</v>
      </c>
      <c r="F43" s="135">
        <f t="shared" si="5"/>
        <v>0</v>
      </c>
      <c r="G43" s="135">
        <f t="shared" si="5"/>
        <v>0</v>
      </c>
      <c r="H43" s="135">
        <f t="shared" si="5"/>
        <v>0</v>
      </c>
      <c r="I43" s="135">
        <f t="shared" si="5"/>
        <v>0</v>
      </c>
      <c r="J43" s="128">
        <f t="shared" si="5"/>
        <v>0</v>
      </c>
      <c r="K43" s="15"/>
      <c r="L43" s="15"/>
      <c r="M43" s="15"/>
      <c r="N43" s="15"/>
      <c r="O43" s="15"/>
      <c r="P43" s="15"/>
      <c r="Q43" s="15"/>
      <c r="R43" s="15"/>
      <c r="S43" s="15"/>
      <c r="T43" s="15"/>
      <c r="U43" s="15"/>
      <c r="V43" s="15"/>
      <c r="W43" s="15"/>
      <c r="X43" s="15"/>
    </row>
    <row r="44" spans="1:24">
      <c r="A44" s="15"/>
      <c r="B44" s="90" t="s">
        <v>89</v>
      </c>
      <c r="C44" s="127">
        <f>INT(SUM(C16,C18,C20,C22,C24,C26,C28,C30,C32,C34))</f>
        <v>0</v>
      </c>
      <c r="D44" s="135">
        <f t="shared" ref="D44:J44" si="6">INT(SUM(D16,D18,D20,D22,D24,D26,D28,D30,D32,D34))</f>
        <v>0</v>
      </c>
      <c r="E44" s="135">
        <f t="shared" si="6"/>
        <v>0</v>
      </c>
      <c r="F44" s="135">
        <f t="shared" si="6"/>
        <v>0</v>
      </c>
      <c r="G44" s="135">
        <f t="shared" si="6"/>
        <v>0</v>
      </c>
      <c r="H44" s="135">
        <f t="shared" si="6"/>
        <v>0</v>
      </c>
      <c r="I44" s="135">
        <f t="shared" si="6"/>
        <v>0</v>
      </c>
      <c r="J44" s="128">
        <f t="shared" si="6"/>
        <v>0</v>
      </c>
      <c r="K44" s="15"/>
      <c r="L44" s="15"/>
      <c r="M44" s="15"/>
      <c r="N44" s="15"/>
      <c r="O44" s="15"/>
      <c r="P44" s="15"/>
      <c r="Q44" s="15"/>
      <c r="R44" s="15"/>
      <c r="S44" s="15"/>
      <c r="T44" s="15"/>
      <c r="U44" s="15"/>
      <c r="V44" s="15"/>
      <c r="W44" s="15"/>
      <c r="X44" s="15"/>
    </row>
    <row r="45" spans="1:24">
      <c r="A45" s="15"/>
      <c r="B45" s="90" t="s">
        <v>104</v>
      </c>
      <c r="C45" s="130">
        <f>COUNTIFS(C15,1,C16,1)+COUNTIFS(C17,1,C18,1)+COUNTIFS(C19,1,C20,1)+COUNTIFS(C21,1,C22,1)+COUNTIFS(C23,1,C24,1)+COUNTIFS(C25,1,C26,1)+COUNTIFS(C27,1,C28,1)+COUNTIFS(C29,1,C30,1)+COUNTIFS(C31,1,C32,1)+COUNTIFS(C33,1,C34,1)</f>
        <v>0</v>
      </c>
      <c r="D45" s="80">
        <f t="shared" ref="D45:J45" si="7">COUNTIFS(D15,1,D16,1)+COUNTIFS(D17,1,D18,1)+COUNTIFS(D19,1,D20,1)+COUNTIFS(D21,1,D22,1)+COUNTIFS(D23,1,D24,1)+COUNTIFS(D25,1,D26,1)+COUNTIFS(D27,1,D28,1)+COUNTIFS(D29,1,D30,1)+COUNTIFS(D31,1,D32,1)+COUNTIFS(D33,1,D34,1)</f>
        <v>0</v>
      </c>
      <c r="E45" s="80">
        <f t="shared" si="7"/>
        <v>0</v>
      </c>
      <c r="F45" s="80">
        <f t="shared" si="7"/>
        <v>0</v>
      </c>
      <c r="G45" s="80">
        <f t="shared" si="7"/>
        <v>0</v>
      </c>
      <c r="H45" s="80">
        <f t="shared" si="7"/>
        <v>0</v>
      </c>
      <c r="I45" s="80">
        <f t="shared" si="7"/>
        <v>0</v>
      </c>
      <c r="J45" s="131">
        <f t="shared" si="7"/>
        <v>0</v>
      </c>
      <c r="K45" s="15"/>
      <c r="L45" s="15"/>
      <c r="M45" s="15"/>
      <c r="N45" s="15"/>
      <c r="O45" s="15"/>
      <c r="P45" s="15"/>
      <c r="Q45" s="15"/>
      <c r="R45" s="15"/>
      <c r="S45" s="15"/>
      <c r="T45" s="15"/>
      <c r="U45" s="15"/>
      <c r="V45" s="15"/>
      <c r="W45" s="15"/>
      <c r="X45" s="15"/>
    </row>
    <row r="46" spans="1:24">
      <c r="A46" s="15"/>
      <c r="B46" s="90" t="s">
        <v>106</v>
      </c>
      <c r="C46" s="136">
        <f>SUM(COUNTIFS(C15,1,C16,0),COUNTIFS(C17,1,C18,0),COUNTIFS(C19,1,C20,0),COUNTIFS(C21,1,C22,0),COUNTIFS(C23,1,C24,0),COUNTIFS(C25,1,C26,0),COUNTIFS(C27,1,C28,0),COUNTIFS(C29,1,C30,0),COUNTIFS(C31,1,C32,0),COUNTIFS(C33,1,C34,0))</f>
        <v>0</v>
      </c>
      <c r="D46" s="134">
        <f t="shared" ref="D46:J46" si="8">SUM(COUNTIFS(D15,1,D16,0),COUNTIFS(D17,1,D18,0),COUNTIFS(D19,1,D20,0),COUNTIFS(D21,1,D22,0),COUNTIFS(D23,1,D24,0),COUNTIFS(D25,1,D26,0),COUNTIFS(D27,1,D28,0),COUNTIFS(D29,1,D30,0),COUNTIFS(D31,1,D32,0),COUNTIFS(D33,1,D34,0))</f>
        <v>0</v>
      </c>
      <c r="E46" s="134">
        <f t="shared" si="8"/>
        <v>0</v>
      </c>
      <c r="F46" s="134">
        <f t="shared" si="8"/>
        <v>0</v>
      </c>
      <c r="G46" s="134">
        <f t="shared" si="8"/>
        <v>0</v>
      </c>
      <c r="H46" s="134">
        <f t="shared" si="8"/>
        <v>0</v>
      </c>
      <c r="I46" s="134">
        <f t="shared" si="8"/>
        <v>0</v>
      </c>
      <c r="J46" s="137">
        <f t="shared" si="8"/>
        <v>0</v>
      </c>
      <c r="K46" s="15"/>
      <c r="L46" s="15"/>
      <c r="M46" s="15"/>
      <c r="N46" s="15"/>
      <c r="O46" s="15"/>
      <c r="P46" s="15"/>
      <c r="Q46" s="15"/>
      <c r="R46" s="15"/>
      <c r="S46" s="15"/>
      <c r="T46" s="15"/>
      <c r="U46" s="15"/>
      <c r="V46" s="15"/>
      <c r="W46" s="15"/>
      <c r="X46" s="15"/>
    </row>
    <row r="47" spans="1:24" ht="15" thickBot="1">
      <c r="A47" s="15"/>
      <c r="B47" s="125" t="s">
        <v>74</v>
      </c>
      <c r="C47" s="84">
        <f t="shared" ref="C47:J47" si="9">INT(SUM(C16,C18,C20,C22,C24,C26,C28,C30,C32,C34))+(MOD(SUM(C16,C18,C20,C22,C24,C26,C28,C30,C32,C34),1)*100)</f>
        <v>0</v>
      </c>
      <c r="D47" s="39">
        <f t="shared" si="9"/>
        <v>0</v>
      </c>
      <c r="E47" s="39">
        <f t="shared" si="9"/>
        <v>0</v>
      </c>
      <c r="F47" s="39">
        <f t="shared" si="9"/>
        <v>0</v>
      </c>
      <c r="G47" s="39">
        <f t="shared" si="9"/>
        <v>0</v>
      </c>
      <c r="H47" s="39">
        <f t="shared" si="9"/>
        <v>0</v>
      </c>
      <c r="I47" s="39">
        <f t="shared" si="9"/>
        <v>0</v>
      </c>
      <c r="J47" s="40">
        <f t="shared" si="9"/>
        <v>0</v>
      </c>
      <c r="K47" s="15"/>
      <c r="L47" s="15"/>
      <c r="M47" s="15"/>
      <c r="N47" s="15"/>
      <c r="O47" s="15"/>
      <c r="P47" s="15"/>
      <c r="Q47" s="15"/>
      <c r="R47" s="15"/>
      <c r="S47" s="15"/>
      <c r="T47" s="15"/>
      <c r="U47" s="15"/>
      <c r="V47" s="15"/>
      <c r="W47" s="15"/>
      <c r="X47" s="15"/>
    </row>
    <row r="48" spans="1:24">
      <c r="A48" s="15"/>
      <c r="B48" s="124" t="s">
        <v>75</v>
      </c>
      <c r="C48" s="120" t="str">
        <f t="shared" ref="C48:J48" si="10">IF(C36=20,"",SUM(C43:C44)/20)</f>
        <v/>
      </c>
      <c r="D48" s="85" t="str">
        <f t="shared" si="10"/>
        <v/>
      </c>
      <c r="E48" s="85" t="str">
        <f t="shared" si="10"/>
        <v/>
      </c>
      <c r="F48" s="85" t="str">
        <f t="shared" si="10"/>
        <v/>
      </c>
      <c r="G48" s="85" t="str">
        <f t="shared" si="10"/>
        <v/>
      </c>
      <c r="H48" s="85" t="str">
        <f t="shared" si="10"/>
        <v/>
      </c>
      <c r="I48" s="85" t="str">
        <f t="shared" si="10"/>
        <v/>
      </c>
      <c r="J48" s="121" t="str">
        <f t="shared" si="10"/>
        <v/>
      </c>
      <c r="K48" s="15"/>
      <c r="L48" s="15"/>
      <c r="M48" s="15"/>
      <c r="N48" s="15"/>
      <c r="O48" s="15"/>
      <c r="P48" s="15"/>
      <c r="Q48" s="15"/>
      <c r="R48" s="15"/>
      <c r="S48" s="15"/>
      <c r="T48" s="15"/>
      <c r="U48" s="15"/>
      <c r="V48" s="15"/>
      <c r="W48" s="15"/>
      <c r="X48" s="15"/>
    </row>
    <row r="49" spans="1:24">
      <c r="A49" s="15"/>
      <c r="B49" s="90" t="s">
        <v>105</v>
      </c>
      <c r="C49" s="122" t="str">
        <f t="shared" ref="C49:J49" si="11">IF(C36=20,"",C45/10)</f>
        <v/>
      </c>
      <c r="D49" s="86" t="str">
        <f t="shared" si="11"/>
        <v/>
      </c>
      <c r="E49" s="86" t="str">
        <f t="shared" si="11"/>
        <v/>
      </c>
      <c r="F49" s="86" t="str">
        <f t="shared" si="11"/>
        <v/>
      </c>
      <c r="G49" s="86" t="str">
        <f t="shared" si="11"/>
        <v/>
      </c>
      <c r="H49" s="86" t="str">
        <f t="shared" si="11"/>
        <v/>
      </c>
      <c r="I49" s="86" t="str">
        <f t="shared" si="11"/>
        <v/>
      </c>
      <c r="J49" s="87" t="str">
        <f t="shared" si="11"/>
        <v/>
      </c>
      <c r="K49" s="15"/>
      <c r="L49" s="15"/>
      <c r="M49" s="15"/>
      <c r="N49" s="15"/>
      <c r="O49" s="15"/>
      <c r="P49" s="15"/>
      <c r="Q49" s="15"/>
      <c r="R49" s="15"/>
      <c r="S49" s="15"/>
      <c r="T49" s="15"/>
      <c r="U49" s="15"/>
      <c r="V49" s="15"/>
      <c r="W49" s="15"/>
      <c r="X49" s="15"/>
    </row>
    <row r="50" spans="1:24">
      <c r="A50" s="15"/>
      <c r="B50" s="90" t="s">
        <v>71</v>
      </c>
      <c r="C50" s="122" t="str">
        <f t="shared" ref="C50:J50" si="12">IF(C37=10,"",C43/10)</f>
        <v/>
      </c>
      <c r="D50" s="86" t="str">
        <f t="shared" si="12"/>
        <v/>
      </c>
      <c r="E50" s="86" t="str">
        <f t="shared" si="12"/>
        <v/>
      </c>
      <c r="F50" s="86" t="str">
        <f t="shared" si="12"/>
        <v/>
      </c>
      <c r="G50" s="86" t="str">
        <f t="shared" si="12"/>
        <v/>
      </c>
      <c r="H50" s="86" t="str">
        <f t="shared" si="12"/>
        <v/>
      </c>
      <c r="I50" s="86" t="str">
        <f t="shared" si="12"/>
        <v/>
      </c>
      <c r="J50" s="87" t="str">
        <f t="shared" si="12"/>
        <v/>
      </c>
      <c r="K50" s="15"/>
      <c r="L50" s="15"/>
      <c r="M50" s="15"/>
      <c r="N50" s="15"/>
      <c r="O50" s="15"/>
      <c r="P50" s="15"/>
      <c r="Q50" s="15"/>
      <c r="R50" s="15"/>
      <c r="S50" s="15"/>
      <c r="T50" s="15"/>
      <c r="U50" s="15"/>
      <c r="V50" s="15"/>
      <c r="W50" s="15"/>
      <c r="X50" s="15"/>
    </row>
    <row r="51" spans="1:24" ht="15" thickBot="1">
      <c r="A51" s="15"/>
      <c r="B51" s="125" t="s">
        <v>100</v>
      </c>
      <c r="C51" s="123" t="str">
        <f t="shared" ref="C51:J51" si="13">IF(C37=10,"",C44/10)</f>
        <v/>
      </c>
      <c r="D51" s="88" t="str">
        <f t="shared" si="13"/>
        <v/>
      </c>
      <c r="E51" s="88" t="str">
        <f t="shared" si="13"/>
        <v/>
      </c>
      <c r="F51" s="88" t="str">
        <f t="shared" si="13"/>
        <v/>
      </c>
      <c r="G51" s="88" t="str">
        <f t="shared" si="13"/>
        <v/>
      </c>
      <c r="H51" s="88" t="str">
        <f t="shared" si="13"/>
        <v/>
      </c>
      <c r="I51" s="88" t="str">
        <f t="shared" si="13"/>
        <v/>
      </c>
      <c r="J51" s="89" t="str">
        <f t="shared" si="13"/>
        <v/>
      </c>
      <c r="K51" s="15"/>
      <c r="L51" s="15"/>
      <c r="M51" s="15"/>
      <c r="N51" s="15"/>
      <c r="O51" s="15"/>
      <c r="P51" s="15"/>
      <c r="Q51" s="15"/>
      <c r="R51" s="15"/>
      <c r="S51" s="15"/>
      <c r="T51" s="15"/>
      <c r="U51" s="15"/>
      <c r="V51" s="15"/>
      <c r="W51" s="15"/>
      <c r="X51" s="15"/>
    </row>
    <row r="52" spans="1:24" ht="15" thickBot="1">
      <c r="A52" s="15"/>
      <c r="B52" s="31" t="s">
        <v>72</v>
      </c>
      <c r="C52" s="88">
        <f t="shared" ref="C52:J52" si="14">IF(C38=10,"",C47/10)</f>
        <v>0</v>
      </c>
      <c r="D52" s="88">
        <f t="shared" si="14"/>
        <v>0</v>
      </c>
      <c r="E52" s="88">
        <f t="shared" si="14"/>
        <v>0</v>
      </c>
      <c r="F52" s="88">
        <f t="shared" si="14"/>
        <v>0</v>
      </c>
      <c r="G52" s="88">
        <f t="shared" si="14"/>
        <v>0</v>
      </c>
      <c r="H52" s="88">
        <f t="shared" si="14"/>
        <v>0</v>
      </c>
      <c r="I52" s="88">
        <f t="shared" si="14"/>
        <v>0</v>
      </c>
      <c r="J52" s="89">
        <f t="shared" si="14"/>
        <v>0</v>
      </c>
      <c r="K52" s="15"/>
      <c r="L52" s="15"/>
      <c r="M52" s="15"/>
      <c r="N52" s="15"/>
      <c r="O52" s="15"/>
      <c r="P52" s="15"/>
      <c r="Q52" s="15"/>
      <c r="R52" s="15"/>
      <c r="S52" s="15"/>
      <c r="T52" s="15"/>
      <c r="U52" s="15"/>
      <c r="V52" s="15"/>
      <c r="W52" s="15"/>
      <c r="X52" s="15"/>
    </row>
    <row r="53" spans="1:24">
      <c r="A53" s="15"/>
      <c r="B53" s="90" t="s">
        <v>78</v>
      </c>
      <c r="C53" s="132" t="e">
        <f>AVERAGE(C48:J48)</f>
        <v>#DIV/0!</v>
      </c>
      <c r="D53" s="15"/>
      <c r="E53" s="15"/>
      <c r="F53" s="15"/>
      <c r="G53" s="15"/>
      <c r="H53" s="15"/>
      <c r="I53" s="15"/>
      <c r="J53" s="15"/>
      <c r="K53" s="15"/>
      <c r="L53" s="15"/>
      <c r="M53" s="15"/>
      <c r="N53" s="15"/>
      <c r="O53" s="15"/>
      <c r="P53" s="15"/>
      <c r="Q53" s="15"/>
      <c r="R53" s="15"/>
      <c r="S53" s="15"/>
      <c r="T53" s="15"/>
      <c r="U53" s="15"/>
      <c r="V53" s="15"/>
      <c r="W53" s="15"/>
      <c r="X53" s="15"/>
    </row>
    <row r="54" spans="1:24" ht="15" thickBot="1">
      <c r="A54" s="15"/>
      <c r="B54" s="125" t="s">
        <v>24</v>
      </c>
      <c r="C54" s="133"/>
      <c r="D54" s="15"/>
      <c r="E54" s="15"/>
      <c r="F54" s="15"/>
      <c r="G54" s="15"/>
      <c r="H54" s="15"/>
      <c r="I54" s="15"/>
      <c r="J54" s="15"/>
      <c r="K54" s="15"/>
      <c r="L54" s="15"/>
      <c r="M54" s="15"/>
      <c r="N54" s="15"/>
      <c r="O54" s="15"/>
      <c r="P54" s="15"/>
      <c r="Q54" s="15"/>
      <c r="R54" s="15"/>
      <c r="S54" s="15"/>
      <c r="T54" s="15"/>
      <c r="U54" s="15"/>
      <c r="V54" s="15"/>
      <c r="W54" s="15"/>
      <c r="X54" s="15"/>
    </row>
    <row r="55" spans="1:24" ht="15" thickBot="1">
      <c r="A55" s="15"/>
      <c r="B55" s="15"/>
      <c r="C55" s="15"/>
      <c r="D55" s="15"/>
      <c r="E55" s="15"/>
      <c r="F55" s="15"/>
      <c r="G55" s="15"/>
      <c r="H55" s="15"/>
      <c r="I55" s="15"/>
      <c r="J55" s="15"/>
      <c r="K55" s="15"/>
      <c r="L55" s="15"/>
      <c r="M55" s="15"/>
      <c r="N55" s="15"/>
      <c r="O55" s="15"/>
      <c r="P55" s="15"/>
      <c r="Q55" s="15"/>
      <c r="R55" s="15"/>
      <c r="S55" s="15"/>
      <c r="T55" s="15"/>
      <c r="U55" s="15"/>
      <c r="V55" s="15"/>
      <c r="W55" s="15"/>
      <c r="X55" s="15"/>
    </row>
    <row r="56" spans="1:24" ht="21" thickBot="1">
      <c r="A56" s="15"/>
      <c r="B56" s="15"/>
      <c r="C56" s="43" t="s">
        <v>136</v>
      </c>
      <c r="D56" s="44" t="s">
        <v>137</v>
      </c>
      <c r="E56" s="44" t="s">
        <v>138</v>
      </c>
      <c r="F56" s="45" t="s">
        <v>139</v>
      </c>
      <c r="G56" s="51" t="s">
        <v>140</v>
      </c>
      <c r="H56" s="52" t="s">
        <v>141</v>
      </c>
      <c r="I56" s="46" t="s">
        <v>93</v>
      </c>
      <c r="J56" s="47" t="s">
        <v>92</v>
      </c>
      <c r="K56" s="15"/>
      <c r="M56" s="209" t="s">
        <v>153</v>
      </c>
      <c r="N56" s="209" t="s">
        <v>154</v>
      </c>
      <c r="O56" s="15"/>
      <c r="P56" s="15"/>
      <c r="Q56" s="15"/>
      <c r="R56" s="15"/>
      <c r="S56" s="15"/>
      <c r="T56" s="15"/>
      <c r="U56" s="15"/>
      <c r="V56" s="15"/>
      <c r="W56" s="15"/>
      <c r="X56" s="15"/>
    </row>
    <row r="57" spans="1:24" ht="15" thickBot="1">
      <c r="A57" s="15"/>
      <c r="B57" s="41" t="s">
        <v>79</v>
      </c>
      <c r="C57" s="41">
        <f>IF(SUM(C15:C16)=2,1,0)</f>
        <v>0</v>
      </c>
      <c r="D57" s="3">
        <f t="shared" ref="D57:J57" si="15">IF(SUM(D15:D16)=2,1,0)</f>
        <v>0</v>
      </c>
      <c r="E57" s="3">
        <f t="shared" si="15"/>
        <v>0</v>
      </c>
      <c r="F57" s="21">
        <f t="shared" si="15"/>
        <v>0</v>
      </c>
      <c r="G57" s="3">
        <f t="shared" si="15"/>
        <v>0</v>
      </c>
      <c r="H57" s="37">
        <f t="shared" si="15"/>
        <v>0</v>
      </c>
      <c r="I57" s="37">
        <f t="shared" si="15"/>
        <v>0</v>
      </c>
      <c r="J57" s="3">
        <f t="shared" si="15"/>
        <v>0</v>
      </c>
      <c r="K57" s="15"/>
      <c r="L57" s="43" t="s">
        <v>136</v>
      </c>
      <c r="M57" s="210" t="str">
        <f>IF(ISBLANK(Data!C15),"",DATE(YEAR(EOMONTH(Data!C15,-3)),MONTH(EOMONTH(Data!C15,-3)),1))</f>
        <v/>
      </c>
      <c r="N57" s="211" t="str">
        <f>IF(ISBLANK(Data!C15),"",EOMONTH(Data!C15,-1))</f>
        <v/>
      </c>
      <c r="O57" s="15"/>
      <c r="P57" s="15"/>
      <c r="Q57" s="15"/>
      <c r="R57" s="15"/>
      <c r="S57" s="15"/>
      <c r="T57" s="15"/>
      <c r="U57" s="15"/>
      <c r="V57" s="15"/>
      <c r="W57" s="15"/>
      <c r="X57" s="15"/>
    </row>
    <row r="58" spans="1:24" ht="15" thickBot="1">
      <c r="A58" s="15"/>
      <c r="B58" s="42" t="s">
        <v>80</v>
      </c>
      <c r="C58" s="42">
        <f t="shared" ref="C58:J58" si="16">IF(SUM(C17:C18)=2,1,0)</f>
        <v>0</v>
      </c>
      <c r="D58" s="83">
        <f t="shared" si="16"/>
        <v>0</v>
      </c>
      <c r="E58" s="83">
        <f t="shared" si="16"/>
        <v>0</v>
      </c>
      <c r="F58" s="1">
        <f t="shared" si="16"/>
        <v>0</v>
      </c>
      <c r="G58" s="83">
        <f t="shared" si="16"/>
        <v>0</v>
      </c>
      <c r="H58" s="38">
        <f t="shared" si="16"/>
        <v>0</v>
      </c>
      <c r="I58" s="38">
        <f t="shared" si="16"/>
        <v>0</v>
      </c>
      <c r="J58" s="83">
        <f t="shared" si="16"/>
        <v>0</v>
      </c>
      <c r="K58" s="15"/>
      <c r="L58" s="43" t="s">
        <v>137</v>
      </c>
      <c r="M58" s="210" t="str">
        <f>IF(ISBLANK(Data!C16),"",DATE(YEAR(EOMONTH(Data!C16,-3)),MONTH(EOMONTH(Data!C16,-3)),1))</f>
        <v/>
      </c>
      <c r="N58" s="211" t="str">
        <f>IF(ISBLANK(Data!C16),"",EOMONTH(Data!C16,-1))</f>
        <v/>
      </c>
      <c r="O58" s="15"/>
      <c r="P58" s="15"/>
      <c r="Q58" s="15"/>
      <c r="R58" s="15"/>
      <c r="S58" s="15"/>
      <c r="T58" s="15"/>
      <c r="U58" s="15"/>
      <c r="V58" s="15"/>
      <c r="W58" s="15"/>
      <c r="X58" s="15"/>
    </row>
    <row r="59" spans="1:24" ht="15" thickBot="1">
      <c r="A59" s="15"/>
      <c r="B59" s="42" t="s">
        <v>81</v>
      </c>
      <c r="C59" s="42">
        <f t="shared" ref="C59:J59" si="17">IF(SUM(C19:C20)=2,1,0)</f>
        <v>0</v>
      </c>
      <c r="D59" s="83">
        <f t="shared" si="17"/>
        <v>0</v>
      </c>
      <c r="E59" s="83">
        <f t="shared" si="17"/>
        <v>0</v>
      </c>
      <c r="F59" s="1">
        <f t="shared" si="17"/>
        <v>0</v>
      </c>
      <c r="G59" s="83">
        <f t="shared" si="17"/>
        <v>0</v>
      </c>
      <c r="H59" s="38">
        <f t="shared" si="17"/>
        <v>0</v>
      </c>
      <c r="I59" s="38">
        <f t="shared" si="17"/>
        <v>0</v>
      </c>
      <c r="J59" s="83">
        <f t="shared" si="17"/>
        <v>0</v>
      </c>
      <c r="K59" s="15"/>
      <c r="L59" s="43" t="s">
        <v>138</v>
      </c>
      <c r="M59" s="210" t="str">
        <f>IF(ISBLANK(Data!C17),"",DATE(YEAR(EOMONTH(Data!C17,-3)),MONTH(EOMONTH(Data!C17,-3)),1))</f>
        <v/>
      </c>
      <c r="N59" s="211" t="str">
        <f>IF(ISBLANK(Data!C17),"",EOMONTH(Data!C17,-1))</f>
        <v/>
      </c>
      <c r="O59" s="15"/>
      <c r="P59" s="15"/>
      <c r="Q59" s="15"/>
      <c r="R59" s="15"/>
      <c r="S59" s="15"/>
      <c r="T59" s="15"/>
      <c r="U59" s="15"/>
      <c r="V59" s="15"/>
      <c r="W59" s="15"/>
      <c r="X59" s="15"/>
    </row>
    <row r="60" spans="1:24" ht="15" thickBot="1">
      <c r="A60" s="15"/>
      <c r="B60" s="42" t="s">
        <v>82</v>
      </c>
      <c r="C60" s="42">
        <f t="shared" ref="C60:J60" si="18">IF(SUM(C21:C22)=2,1,0)</f>
        <v>0</v>
      </c>
      <c r="D60" s="83">
        <f t="shared" si="18"/>
        <v>0</v>
      </c>
      <c r="E60" s="83">
        <f t="shared" si="18"/>
        <v>0</v>
      </c>
      <c r="F60" s="1">
        <f t="shared" si="18"/>
        <v>0</v>
      </c>
      <c r="G60" s="83">
        <f t="shared" si="18"/>
        <v>0</v>
      </c>
      <c r="H60" s="38">
        <f t="shared" si="18"/>
        <v>0</v>
      </c>
      <c r="I60" s="38">
        <f t="shared" si="18"/>
        <v>0</v>
      </c>
      <c r="J60" s="83">
        <f t="shared" si="18"/>
        <v>0</v>
      </c>
      <c r="K60" s="15"/>
      <c r="L60" s="212" t="s">
        <v>139</v>
      </c>
      <c r="M60" s="210" t="str">
        <f>IF(ISBLANK(Data!C18),"",DATE(YEAR(EOMONTH(Data!C18,-3)),MONTH(EOMONTH(Data!C18,-3)),1))</f>
        <v/>
      </c>
      <c r="N60" s="211" t="str">
        <f>IF(ISBLANK(Data!C18),"",EOMONTH(Data!C18,-1))</f>
        <v/>
      </c>
      <c r="O60" s="15"/>
      <c r="P60" s="15"/>
      <c r="Q60" s="15"/>
      <c r="R60" s="15"/>
      <c r="S60" s="15"/>
      <c r="T60" s="15"/>
      <c r="U60" s="15"/>
      <c r="V60" s="15"/>
      <c r="W60" s="15"/>
      <c r="X60" s="15"/>
    </row>
    <row r="61" spans="1:24" ht="15" thickBot="1">
      <c r="A61" s="15"/>
      <c r="B61" s="42" t="s">
        <v>83</v>
      </c>
      <c r="C61" s="42">
        <f t="shared" ref="C61:J61" si="19">IF(SUM(C23:C24)=2,1,0)</f>
        <v>0</v>
      </c>
      <c r="D61" s="83">
        <f t="shared" si="19"/>
        <v>0</v>
      </c>
      <c r="E61" s="83">
        <f t="shared" si="19"/>
        <v>0</v>
      </c>
      <c r="F61" s="1">
        <f t="shared" si="19"/>
        <v>0</v>
      </c>
      <c r="G61" s="83">
        <f t="shared" si="19"/>
        <v>0</v>
      </c>
      <c r="H61" s="38">
        <f t="shared" si="19"/>
        <v>0</v>
      </c>
      <c r="I61" s="38">
        <f t="shared" si="19"/>
        <v>0</v>
      </c>
      <c r="J61" s="83">
        <f t="shared" si="19"/>
        <v>0</v>
      </c>
      <c r="K61" s="15"/>
      <c r="L61" s="51" t="s">
        <v>140</v>
      </c>
      <c r="M61" s="210" t="str">
        <f>IF(ISBLANK(Data!C19),"",DATE(YEAR(EOMONTH(Data!C19,-3)),MONTH(EOMONTH(Data!C19,-3)),1))</f>
        <v/>
      </c>
      <c r="N61" s="211" t="str">
        <f>IF(ISBLANK(Data!C19),"",EOMONTH(Data!C19,-1))</f>
        <v/>
      </c>
      <c r="O61" s="15"/>
      <c r="P61" s="15"/>
      <c r="Q61" s="15"/>
      <c r="R61" s="15"/>
      <c r="S61" s="15"/>
      <c r="T61" s="15"/>
      <c r="U61" s="15"/>
      <c r="V61" s="15"/>
      <c r="W61" s="15"/>
      <c r="X61" s="15"/>
    </row>
    <row r="62" spans="1:24" ht="15" thickBot="1">
      <c r="A62" s="15"/>
      <c r="B62" s="42" t="s">
        <v>84</v>
      </c>
      <c r="C62" s="42">
        <f t="shared" ref="C62:J62" si="20">IF(SUM(C25:C26)=2,1,0)</f>
        <v>0</v>
      </c>
      <c r="D62" s="83">
        <f t="shared" si="20"/>
        <v>0</v>
      </c>
      <c r="E62" s="83">
        <f t="shared" si="20"/>
        <v>0</v>
      </c>
      <c r="F62" s="1">
        <f t="shared" si="20"/>
        <v>0</v>
      </c>
      <c r="G62" s="83">
        <f t="shared" si="20"/>
        <v>0</v>
      </c>
      <c r="H62" s="38">
        <f t="shared" si="20"/>
        <v>0</v>
      </c>
      <c r="I62" s="38">
        <f t="shared" si="20"/>
        <v>0</v>
      </c>
      <c r="J62" s="83">
        <f t="shared" si="20"/>
        <v>0</v>
      </c>
      <c r="K62" s="15"/>
      <c r="L62" s="51" t="s">
        <v>141</v>
      </c>
      <c r="M62" s="210" t="str">
        <f>IF(ISBLANK(Data!C20),"",DATE(YEAR(EOMONTH(Data!C20,-3)),MONTH(EOMONTH(Data!C20,-3)),1))</f>
        <v/>
      </c>
      <c r="N62" s="211" t="str">
        <f>IF(ISBLANK(Data!C20),"",EOMONTH(Data!C20,-1))</f>
        <v/>
      </c>
      <c r="O62" s="15"/>
      <c r="P62" s="15"/>
      <c r="Q62" s="15"/>
      <c r="R62" s="15"/>
      <c r="S62" s="15"/>
      <c r="T62" s="15"/>
      <c r="U62" s="15"/>
      <c r="V62" s="15"/>
      <c r="W62" s="15"/>
      <c r="X62" s="15"/>
    </row>
    <row r="63" spans="1:24" ht="27" customHeight="1" thickBot="1">
      <c r="A63" s="15"/>
      <c r="B63" s="42" t="s">
        <v>85</v>
      </c>
      <c r="C63" s="42">
        <f t="shared" ref="C63:J63" si="21">IF(SUM(C27:C28)=2,1,0)</f>
        <v>0</v>
      </c>
      <c r="D63" s="83">
        <f t="shared" si="21"/>
        <v>0</v>
      </c>
      <c r="E63" s="83">
        <f t="shared" si="21"/>
        <v>0</v>
      </c>
      <c r="F63" s="1">
        <f t="shared" si="21"/>
        <v>0</v>
      </c>
      <c r="G63" s="83">
        <f t="shared" si="21"/>
        <v>0</v>
      </c>
      <c r="H63" s="38">
        <f t="shared" si="21"/>
        <v>0</v>
      </c>
      <c r="I63" s="38">
        <f t="shared" si="21"/>
        <v>0</v>
      </c>
      <c r="J63" s="83">
        <f t="shared" si="21"/>
        <v>0</v>
      </c>
      <c r="K63" s="15"/>
      <c r="L63" s="213" t="s">
        <v>93</v>
      </c>
      <c r="M63" s="210" t="str">
        <f>IF(ISBLANK(Data!C21),"",DATE(YEAR(EOMONTH(Data!C21,-3)),MONTH(EOMONTH(Data!C21,-3)),1))</f>
        <v/>
      </c>
      <c r="N63" s="211" t="str">
        <f>IF(ISBLANK(Data!C21),"",EOMONTH(Data!C21,-1))</f>
        <v/>
      </c>
      <c r="O63" s="15"/>
      <c r="P63" s="15"/>
      <c r="Q63" s="15"/>
      <c r="R63" s="15"/>
      <c r="S63" s="15"/>
      <c r="T63" s="15"/>
      <c r="U63" s="15"/>
      <c r="V63" s="15"/>
      <c r="W63" s="15"/>
      <c r="X63" s="15"/>
    </row>
    <row r="64" spans="1:24" ht="24" customHeight="1" thickBot="1">
      <c r="A64" s="15"/>
      <c r="B64" s="42" t="s">
        <v>86</v>
      </c>
      <c r="C64" s="42">
        <f t="shared" ref="C64:J64" si="22">IF(SUM(C29:C30)=2,1,0)</f>
        <v>0</v>
      </c>
      <c r="D64" s="83">
        <f t="shared" si="22"/>
        <v>0</v>
      </c>
      <c r="E64" s="83">
        <f t="shared" si="22"/>
        <v>0</v>
      </c>
      <c r="F64" s="1">
        <f t="shared" si="22"/>
        <v>0</v>
      </c>
      <c r="G64" s="83">
        <f t="shared" si="22"/>
        <v>0</v>
      </c>
      <c r="H64" s="38">
        <f t="shared" si="22"/>
        <v>0</v>
      </c>
      <c r="I64" s="38">
        <f t="shared" si="22"/>
        <v>0</v>
      </c>
      <c r="J64" s="83">
        <f t="shared" si="22"/>
        <v>0</v>
      </c>
      <c r="K64" s="15"/>
      <c r="L64" s="214" t="s">
        <v>92</v>
      </c>
      <c r="M64" s="215" t="str">
        <f>IF(ISBLANK(Data!C22),"",DATE(YEAR(EOMONTH(Data!C22,-3)),MONTH(EOMONTH(Data!C22,-3)),1))</f>
        <v/>
      </c>
      <c r="N64" s="216" t="str">
        <f>IF(ISBLANK(Data!C22),"",EOMONTH(Data!C22,-1))</f>
        <v/>
      </c>
      <c r="O64" s="15"/>
      <c r="P64" s="15"/>
      <c r="Q64" s="15"/>
      <c r="R64" s="15"/>
      <c r="S64" s="15"/>
      <c r="T64" s="15"/>
      <c r="U64" s="15"/>
      <c r="V64" s="15"/>
      <c r="W64" s="15"/>
      <c r="X64" s="15"/>
    </row>
    <row r="65" spans="1:24">
      <c r="A65" s="15"/>
      <c r="B65" s="42" t="s">
        <v>87</v>
      </c>
      <c r="C65" s="42">
        <f t="shared" ref="C65:J65" si="23">IF(SUM(C31:C32)=2,1,0)</f>
        <v>0</v>
      </c>
      <c r="D65" s="83">
        <f t="shared" si="23"/>
        <v>0</v>
      </c>
      <c r="E65" s="83">
        <f t="shared" si="23"/>
        <v>0</v>
      </c>
      <c r="F65" s="1">
        <f t="shared" si="23"/>
        <v>0</v>
      </c>
      <c r="G65" s="83">
        <f t="shared" si="23"/>
        <v>0</v>
      </c>
      <c r="H65" s="38">
        <f t="shared" si="23"/>
        <v>0</v>
      </c>
      <c r="I65" s="38">
        <f t="shared" si="23"/>
        <v>0</v>
      </c>
      <c r="J65" s="83">
        <f t="shared" si="23"/>
        <v>0</v>
      </c>
      <c r="K65" s="15"/>
      <c r="L65" s="15"/>
      <c r="M65" s="15"/>
      <c r="N65" s="15"/>
      <c r="O65" s="15"/>
      <c r="P65" s="15"/>
      <c r="Q65" s="15"/>
      <c r="R65" s="15"/>
      <c r="S65" s="15"/>
      <c r="T65" s="15"/>
      <c r="U65" s="15"/>
      <c r="V65" s="15"/>
      <c r="W65" s="15"/>
      <c r="X65" s="15"/>
    </row>
    <row r="66" spans="1:24">
      <c r="A66" s="15"/>
      <c r="B66" s="42" t="s">
        <v>88</v>
      </c>
      <c r="C66" s="42">
        <f t="shared" ref="C66:J66" si="24">IF(SUM(C33:C34)=2,1,0)</f>
        <v>0</v>
      </c>
      <c r="D66" s="83">
        <f t="shared" si="24"/>
        <v>0</v>
      </c>
      <c r="E66" s="83">
        <f t="shared" si="24"/>
        <v>0</v>
      </c>
      <c r="F66" s="1">
        <f t="shared" si="24"/>
        <v>0</v>
      </c>
      <c r="G66" s="83">
        <f t="shared" si="24"/>
        <v>0</v>
      </c>
      <c r="H66" s="38">
        <f t="shared" si="24"/>
        <v>0</v>
      </c>
      <c r="I66" s="38">
        <f t="shared" si="24"/>
        <v>0</v>
      </c>
      <c r="J66" s="83">
        <f t="shared" si="24"/>
        <v>0</v>
      </c>
      <c r="K66" s="15"/>
      <c r="L66" s="15"/>
      <c r="M66" s="15"/>
      <c r="N66" s="15"/>
      <c r="O66" s="15"/>
      <c r="P66" s="15"/>
      <c r="Q66" s="15"/>
      <c r="R66" s="15"/>
      <c r="S66" s="15"/>
      <c r="T66" s="15"/>
      <c r="U66" s="15"/>
      <c r="V66" s="15"/>
      <c r="W66" s="15"/>
      <c r="X66" s="15"/>
    </row>
    <row r="67" spans="1:24" ht="28.8">
      <c r="A67" s="15"/>
      <c r="B67" s="90" t="s">
        <v>113</v>
      </c>
      <c r="C67" s="42">
        <f>SUM(C57:C66)+(0.5*C46)</f>
        <v>0</v>
      </c>
      <c r="D67" s="42">
        <f t="shared" ref="D67:J67" si="25">SUM(D57:D66)+(0.5*D46)</f>
        <v>0</v>
      </c>
      <c r="E67" s="42">
        <f t="shared" si="25"/>
        <v>0</v>
      </c>
      <c r="F67" s="42">
        <f t="shared" si="25"/>
        <v>0</v>
      </c>
      <c r="G67" s="42">
        <f t="shared" si="25"/>
        <v>0</v>
      </c>
      <c r="H67" s="42">
        <f t="shared" si="25"/>
        <v>0</v>
      </c>
      <c r="I67" s="42">
        <f t="shared" si="25"/>
        <v>0</v>
      </c>
      <c r="J67" s="42">
        <f t="shared" si="25"/>
        <v>0</v>
      </c>
      <c r="K67" s="15"/>
      <c r="L67" s="15"/>
      <c r="M67" s="15"/>
      <c r="N67" s="15"/>
      <c r="O67" s="15"/>
      <c r="P67" s="15"/>
      <c r="Q67" s="15"/>
      <c r="R67" s="15"/>
      <c r="S67" s="15"/>
      <c r="T67" s="15"/>
      <c r="U67" s="15"/>
      <c r="V67" s="15"/>
      <c r="W67" s="15"/>
      <c r="X67" s="15"/>
    </row>
    <row r="68" spans="1:24" ht="15" thickBot="1">
      <c r="A68" s="15"/>
      <c r="B68" s="84" t="s">
        <v>112</v>
      </c>
      <c r="C68" s="91" t="str">
        <f>IF(C36=20,"",C67/10)</f>
        <v/>
      </c>
      <c r="D68" s="91" t="str">
        <f t="shared" ref="D68:J68" si="26">IF(D36=20,"",D67/10)</f>
        <v/>
      </c>
      <c r="E68" s="91" t="str">
        <f t="shared" si="26"/>
        <v/>
      </c>
      <c r="F68" s="91" t="str">
        <f t="shared" si="26"/>
        <v/>
      </c>
      <c r="G68" s="91" t="str">
        <f t="shared" si="26"/>
        <v/>
      </c>
      <c r="H68" s="91" t="str">
        <f t="shared" si="26"/>
        <v/>
      </c>
      <c r="I68" s="91" t="str">
        <f t="shared" si="26"/>
        <v/>
      </c>
      <c r="J68" s="92" t="str">
        <f t="shared" si="26"/>
        <v/>
      </c>
      <c r="K68" s="15"/>
      <c r="L68" s="15"/>
      <c r="M68" s="15"/>
      <c r="N68" s="15"/>
      <c r="O68" s="15"/>
      <c r="P68" s="15"/>
      <c r="Q68" s="15"/>
      <c r="R68" s="15"/>
      <c r="S68" s="15"/>
      <c r="T68" s="15"/>
      <c r="U68" s="15"/>
      <c r="V68" s="15"/>
      <c r="W68" s="15"/>
      <c r="X68" s="15"/>
    </row>
    <row r="69" spans="1:24" ht="15" thickBot="1">
      <c r="A69" s="15"/>
      <c r="B69" s="93" t="s">
        <v>90</v>
      </c>
      <c r="C69" s="94" t="str">
        <f t="shared" ref="C69:J69" si="27">IF(C36=20,"",C67/C43)</f>
        <v/>
      </c>
      <c r="D69" s="94" t="str">
        <f t="shared" si="27"/>
        <v/>
      </c>
      <c r="E69" s="94" t="str">
        <f t="shared" si="27"/>
        <v/>
      </c>
      <c r="F69" s="94" t="str">
        <f t="shared" si="27"/>
        <v/>
      </c>
      <c r="G69" s="94" t="str">
        <f t="shared" si="27"/>
        <v/>
      </c>
      <c r="H69" s="94" t="str">
        <f t="shared" si="27"/>
        <v/>
      </c>
      <c r="I69" s="94" t="str">
        <f t="shared" si="27"/>
        <v/>
      </c>
      <c r="J69" s="95" t="str">
        <f t="shared" si="27"/>
        <v/>
      </c>
      <c r="K69" s="15"/>
      <c r="L69" s="15"/>
      <c r="M69" s="15"/>
      <c r="N69" s="15"/>
      <c r="O69" s="15"/>
      <c r="P69" s="15"/>
      <c r="Q69" s="15"/>
      <c r="R69" s="15"/>
      <c r="S69" s="15"/>
      <c r="T69" s="15"/>
      <c r="U69" s="15"/>
      <c r="V69" s="15"/>
      <c r="W69" s="15"/>
      <c r="X69" s="15"/>
    </row>
    <row r="70" spans="1:24">
      <c r="A70" s="15"/>
      <c r="B70" s="15"/>
      <c r="C70" s="15"/>
      <c r="D70" s="15"/>
      <c r="E70" s="15"/>
      <c r="F70" s="15"/>
      <c r="G70" s="15"/>
      <c r="H70" s="15"/>
      <c r="I70" s="15"/>
      <c r="J70" s="15"/>
      <c r="K70" s="15"/>
      <c r="L70" s="15"/>
      <c r="M70" s="15"/>
      <c r="N70" s="15"/>
      <c r="O70" s="15"/>
      <c r="P70" s="15"/>
      <c r="Q70" s="15"/>
      <c r="R70" s="15"/>
      <c r="S70" s="15"/>
      <c r="T70" s="15"/>
      <c r="U70" s="15"/>
      <c r="V70" s="15"/>
      <c r="W70" s="15"/>
      <c r="X70" s="15"/>
    </row>
    <row r="71" spans="1:24">
      <c r="A71" s="15"/>
      <c r="B71" s="15"/>
      <c r="C71" s="15"/>
      <c r="D71" s="15"/>
      <c r="E71" s="15"/>
      <c r="F71" s="15"/>
      <c r="G71" s="15"/>
      <c r="H71" s="15"/>
      <c r="I71" s="15"/>
      <c r="J71" s="15"/>
      <c r="K71" s="15"/>
      <c r="L71" s="15"/>
      <c r="M71" s="15"/>
      <c r="N71" s="15"/>
      <c r="O71" s="15"/>
      <c r="P71" s="15"/>
      <c r="Q71" s="15"/>
      <c r="R71" s="15"/>
      <c r="S71" s="15"/>
      <c r="T71" s="15"/>
      <c r="U71" s="15"/>
      <c r="V71" s="15"/>
      <c r="W71" s="15"/>
      <c r="X71" s="15"/>
    </row>
    <row r="72" spans="1:24">
      <c r="A72" s="15"/>
      <c r="B72" s="15"/>
      <c r="C72" s="15"/>
      <c r="D72" s="15"/>
      <c r="E72" s="15"/>
      <c r="F72" s="15"/>
      <c r="G72" s="15"/>
      <c r="H72" s="15"/>
      <c r="I72" s="15"/>
      <c r="J72" s="15"/>
      <c r="K72" s="15"/>
      <c r="L72" s="15"/>
      <c r="M72" s="15"/>
      <c r="N72" s="15"/>
      <c r="O72" s="15"/>
      <c r="P72" s="15"/>
      <c r="Q72" s="15"/>
      <c r="R72" s="15"/>
      <c r="S72" s="15"/>
      <c r="T72" s="15"/>
      <c r="U72" s="15"/>
      <c r="V72" s="15"/>
      <c r="W72" s="15"/>
      <c r="X72" s="15"/>
    </row>
    <row r="73" spans="1:24">
      <c r="A73" s="15"/>
      <c r="B73" s="15"/>
      <c r="C73" s="15"/>
      <c r="D73" s="15"/>
      <c r="E73" s="15"/>
      <c r="F73" s="15"/>
      <c r="G73" s="15"/>
      <c r="H73" s="15"/>
      <c r="I73" s="15"/>
      <c r="J73" s="15"/>
      <c r="K73" s="15"/>
      <c r="L73" s="15"/>
      <c r="M73" s="15"/>
      <c r="N73" s="15"/>
      <c r="O73" s="15"/>
      <c r="P73" s="15"/>
      <c r="Q73" s="15"/>
      <c r="R73" s="15"/>
      <c r="S73" s="15"/>
      <c r="T73" s="15"/>
      <c r="U73" s="15"/>
      <c r="V73" s="15"/>
      <c r="W73" s="15"/>
      <c r="X73" s="15"/>
    </row>
    <row r="74" spans="1:24" hidden="1">
      <c r="A74" s="15"/>
      <c r="B74" s="15"/>
      <c r="C74" s="15"/>
      <c r="D74" s="15"/>
      <c r="E74" s="15"/>
      <c r="F74" s="15"/>
      <c r="G74" s="15"/>
      <c r="H74" s="15"/>
      <c r="I74" s="15"/>
      <c r="J74" s="15"/>
      <c r="K74" s="15"/>
      <c r="L74" s="15"/>
      <c r="M74" s="15"/>
      <c r="N74" s="15"/>
      <c r="O74" s="15"/>
      <c r="P74" s="15"/>
      <c r="Q74" s="15"/>
      <c r="R74" s="15"/>
      <c r="S74" s="15"/>
      <c r="T74" s="15"/>
      <c r="U74" s="15"/>
      <c r="V74" s="15"/>
      <c r="W74" s="15"/>
      <c r="X74" s="15"/>
    </row>
    <row r="75" spans="1:24" hidden="1">
      <c r="A75" s="15"/>
      <c r="B75" s="15"/>
      <c r="C75" s="15"/>
      <c r="D75" s="15"/>
      <c r="E75" s="15"/>
      <c r="F75" s="15"/>
      <c r="G75" s="15"/>
      <c r="H75" s="15"/>
      <c r="I75" s="15"/>
      <c r="J75" s="15"/>
      <c r="K75" s="15"/>
      <c r="L75" s="15"/>
      <c r="M75" s="15"/>
      <c r="N75" s="15"/>
      <c r="O75" s="15"/>
      <c r="P75" s="15"/>
      <c r="Q75" s="15"/>
      <c r="R75" s="15"/>
      <c r="S75" s="15"/>
      <c r="T75" s="15"/>
      <c r="U75" s="15"/>
      <c r="V75" s="15"/>
      <c r="W75" s="15"/>
      <c r="X75" s="15"/>
    </row>
    <row r="76" spans="1:24"/>
    <row r="77" spans="1:24"/>
    <row r="78" spans="1:24"/>
    <row r="79" spans="1:24"/>
  </sheetData>
  <sheetProtection algorithmName="SHA-512" hashValue="sX7T4VAbNW6TZ+RliqvM/Wv+ZsRKWDFN72GRL2XgbM5eprEePurqZkQJZKerO3cysXIZbUvq5Zn7leq3zp7+sQ==" saltValue="YhqSbW0xhXz/B0JFa8rfCg==" spinCount="100000" sheet="1" selectLockedCells="1" selectUnlockedCells="1"/>
  <mergeCells count="1">
    <mergeCell ref="G8:G9"/>
  </mergeCells>
  <phoneticPr fontId="24" type="noConversion"/>
  <conditionalFormatting sqref="C14:J14">
    <cfRule type="cellIs" dxfId="2" priority="3" operator="equal">
      <formula>"N/A"</formula>
    </cfRule>
  </conditionalFormatting>
  <conditionalFormatting sqref="C56:J56">
    <cfRule type="cellIs" dxfId="1" priority="2" operator="equal">
      <formula>"N/A"</formula>
    </cfRule>
  </conditionalFormatting>
  <conditionalFormatting sqref="L57:L64">
    <cfRule type="cellIs" dxfId="0" priority="1" operator="equal">
      <formula>"N/A"</formula>
    </cfRule>
  </conditionalFormatting>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criptIds xmlns="http://schemas.microsoft.com/office/extensibility/maker/v1.0" id="script-ids-node-id">
  <scriptId id="ms-officescript%3A%2F%2Fonedrive_business_itemlink%2F01IF5YLQC5NEHNT7WME5A35KT5QTB6G4RO:ms-officescript%3A%2F%2Fonedrive_business_sharinglink%2Fu!aHR0cHM6Ly9oZWFsdGhxbGQtbXkuc2hhcmVwb2ludC5jb20vOnU6L2cvcGVyc29uYWwvYWFyb25fdmFuZ2FyZGVyZW5faGVhbHRoX3FsZF9nb3ZfYXUvRVYxcER0bi16Q2RCdnFwOWhNUGpjaTRCVVJxenZXcER1Zk9pNVZWSEs3NFM5dw"/>
  <scriptId xmlns="" id="ms-officescript%3A%2F%2Fonedrive_business_itemlink%2F01IF5YLQHBZRQSCOEAKVCZJNJSCMWRCHRI:ms-officescript%3A%2F%2Fonedrive_business_sharinglink%2Fu!aHR0cHM6Ly9oZWFsdGhxbGQtbXkuc2hhcmVwb2ludC5jb20vOnU6L2cvcGVyc29uYWwvYWFyb25fdmFuZ2FyZGVyZW5faGVhbHRoX3FsZF9nb3ZfYXUvRWVITVlTRTRnRlZGbExVeUV5MFJIaWdCUU5CZDFWdmE0dFBLbkhGbk9CbXJUZw"/>
</scriptIds>
</file>

<file path=customXml/itemProps1.xml><?xml version="1.0" encoding="utf-8"?>
<ds:datastoreItem xmlns:ds="http://schemas.openxmlformats.org/officeDocument/2006/customXml" ds:itemID="{DEF6C663-0165-4F31-BB51-39A832F86807}">
  <ds:schemaRefs>
    <ds:schemaRef ds:uri="http://schemas.microsoft.com/office/extensibility/maker/v1.0"/>
    <ds:schemaRef ds:uri=""/>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9</vt:i4>
      </vt:variant>
    </vt:vector>
  </HeadingPairs>
  <TitlesOfParts>
    <vt:vector size="11" baseType="lpstr">
      <vt:lpstr>Data</vt:lpstr>
      <vt:lpstr>Summary</vt:lpstr>
      <vt:lpstr>avg_PPGs</vt:lpstr>
      <vt:lpstr>GrandTotal_YesNA</vt:lpstr>
      <vt:lpstr>Mandatory_Question_Qty</vt:lpstr>
      <vt:lpstr>Mean_Overall_percent_yesNA</vt:lpstr>
      <vt:lpstr>Number_of_answered_rows</vt:lpstr>
      <vt:lpstr>RACF_Name</vt:lpstr>
      <vt:lpstr>RACF_Numbers</vt:lpstr>
      <vt:lpstr>YesNo_List</vt:lpstr>
      <vt:lpstr>YesNoNA_List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azza</dc:creator>
  <cp:lastModifiedBy>Brooke Blakeley</cp:lastModifiedBy>
  <dcterms:created xsi:type="dcterms:W3CDTF">2018-11-16T21:11:21Z</dcterms:created>
  <dcterms:modified xsi:type="dcterms:W3CDTF">2025-07-03T02:34:47Z</dcterms:modified>
</cp:coreProperties>
</file>